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635" windowHeight="958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G20" i="1"/>
  <c r="G19" i="1"/>
  <c r="G23" i="1" l="1"/>
  <c r="G21" i="1"/>
  <c r="G24" i="1" s="1"/>
  <c r="I24" i="1"/>
  <c r="X13" i="1"/>
  <c r="V7" i="1" l="1"/>
</calcChain>
</file>

<file path=xl/sharedStrings.xml><?xml version="1.0" encoding="utf-8"?>
<sst xmlns="http://schemas.openxmlformats.org/spreadsheetml/2006/main" count="92" uniqueCount="89">
  <si>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</si>
  <si>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</si>
  <si>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</si>
  <si>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Богдана Хмельницкого, д.2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</si>
  <si>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</si>
  <si>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</si>
  <si>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</si>
  <si>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</si>
  <si>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</si>
  <si>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</si>
  <si>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сталинка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</si>
  <si>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</si>
  <si>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</si>
  <si>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</si>
  <si>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</si>
  <si>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</si>
  <si>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</si>
  <si>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Общая площадь помещений общего пользования, кв.м.</t>
  </si>
  <si>
    <t>Оборудован телевизионной антенной-да,нет</t>
  </si>
  <si>
    <t>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</si>
  <si>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</si>
  <si>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</si>
  <si>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</si>
  <si>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</si>
  <si>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</si>
  <si>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</si>
  <si>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</si>
  <si>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</si>
  <si>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</si>
  <si>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</si>
  <si>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</si>
  <si>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</si>
  <si>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</si>
  <si>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</si>
  <si>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</si>
  <si>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</si>
  <si>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</si>
  <si>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</si>
  <si>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</si>
  <si>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</si>
  <si>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</si>
  <si>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</si>
  <si>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</si>
  <si>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</si>
  <si>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</si>
  <si>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</si>
  <si>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</si>
  <si>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</si>
  <si>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</si>
  <si>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</si>
  <si>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</si>
  <si>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</si>
  <si>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</si>
  <si>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</si>
  <si>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</si>
  <si>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</si>
  <si>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</si>
  <si>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</si>
  <si>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</si>
  <si>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</si>
  <si>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</si>
  <si>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</si>
  <si>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</si>
  <si>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</si>
  <si>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</si>
  <si>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</si>
  <si>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</si>
  <si>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</si>
  <si>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</si>
  <si>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</si>
  <si>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</si>
  <si>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</si>
  <si>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</si>
  <si>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</si>
  <si>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</si>
  <si>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</si>
  <si>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</si>
  <si>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</si>
  <si>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</si>
  <si>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</si>
  <si>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</si>
  <si>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</si>
  <si>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</si>
  <si>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</si>
  <si>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</si>
  <si>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</si>
  <si>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</si>
  <si>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</si>
  <si>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- 5 шт.
 Ремонт системы ТВС (внутриквартирные) - 48,95 мп
 Ремонт теплоизоляции трубопровода - 31 мп
 Замена неисправных уч. эл./сети - 10 мп
 Замена автоматических выключателей - 66 шт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</si>
</sst>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8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color theme="5" tint="-0.249977111117893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4" fillId="0" borderId="3"/>
    <xf numFmtId="0" fontId="2" fillId="0" borderId="3"/>
    <xf numFmtId="0" fontId="1" fillId="0" borderId="3"/>
    <xf numFmtId="0" fontId="15" fillId="0" borderId="3"/>
    <xf numFmtId="0" fontId="15" fillId="0" borderId="3"/>
  </cellStyleXfs>
  <cellXfs count="15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11" fillId="0" borderId="7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1" fontId="3" fillId="0" borderId="25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32" xfId="0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/>
    </xf>
    <xf numFmtId="164" fontId="7" fillId="0" borderId="35" xfId="0" applyNumberFormat="1" applyFont="1" applyFill="1" applyBorder="1" applyAlignment="1">
      <alignment horizontal="center" vertical="center"/>
    </xf>
    <xf numFmtId="164" fontId="7" fillId="0" borderId="37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10" fontId="7" fillId="0" borderId="3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1" fontId="6" fillId="0" borderId="46" xfId="0" applyNumberFormat="1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49" fontId="6" fillId="0" borderId="24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0" xfId="0" applyFont="1" applyFill="1"/>
    <xf numFmtId="0" fontId="7" fillId="0" borderId="3" xfId="0" applyFont="1" applyFill="1" applyBorder="1"/>
    <xf numFmtId="49" fontId="6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9" fillId="0" borderId="2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/>
    </xf>
    <xf numFmtId="49" fontId="9" fillId="0" borderId="22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49" fontId="6" fillId="0" borderId="50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4" fontId="11" fillId="0" borderId="9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center"/>
    </xf>
    <xf numFmtId="164" fontId="6" fillId="0" borderId="35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/>
    </xf>
    <xf numFmtId="164" fontId="7" fillId="0" borderId="35" xfId="0" applyNumberFormat="1" applyFont="1" applyFill="1" applyBorder="1" applyAlignment="1">
      <alignment horizontal="center" vertical="center"/>
    </xf>
    <xf numFmtId="164" fontId="7" fillId="0" borderId="36" xfId="0" applyNumberFormat="1" applyFont="1" applyFill="1" applyBorder="1" applyAlignment="1">
      <alignment horizontal="center" vertical="center"/>
    </xf>
    <xf numFmtId="164" fontId="6" fillId="0" borderId="34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164" fontId="7" fillId="0" borderId="37" xfId="0" applyNumberFormat="1" applyFont="1" applyFill="1" applyBorder="1" applyAlignment="1">
      <alignment horizontal="center" vertical="center"/>
    </xf>
    <xf numFmtId="164" fontId="7" fillId="0" borderId="38" xfId="0" applyNumberFormat="1" applyFont="1" applyFill="1" applyBorder="1" applyAlignment="1">
      <alignment horizontal="center" vertical="center"/>
    </xf>
    <xf numFmtId="164" fontId="6" fillId="0" borderId="39" xfId="0" applyNumberFormat="1" applyFont="1" applyFill="1" applyBorder="1" applyAlignment="1">
      <alignment horizontal="center" vertical="center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165" fontId="7" fillId="0" borderId="37" xfId="0" applyNumberFormat="1" applyFont="1" applyFill="1" applyBorder="1" applyAlignment="1">
      <alignment horizontal="center" vertical="center"/>
    </xf>
    <xf numFmtId="165" fontId="7" fillId="0" borderId="38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left" vertical="center"/>
    </xf>
    <xf numFmtId="10" fontId="6" fillId="0" borderId="44" xfId="0" applyNumberFormat="1" applyFont="1" applyFill="1" applyBorder="1" applyAlignment="1">
      <alignment horizontal="center" vertical="center"/>
    </xf>
    <xf numFmtId="10" fontId="6" fillId="0" borderId="45" xfId="0" applyNumberFormat="1" applyFont="1" applyFill="1" applyBorder="1" applyAlignment="1">
      <alignment horizontal="center" vertical="center"/>
    </xf>
    <xf numFmtId="164" fontId="7" fillId="0" borderId="40" xfId="0" applyNumberFormat="1" applyFont="1" applyFill="1" applyBorder="1" applyAlignment="1">
      <alignment horizontal="center" vertical="center"/>
    </xf>
    <xf numFmtId="164" fontId="7" fillId="0" borderId="41" xfId="0" applyNumberFormat="1" applyFont="1" applyFill="1" applyBorder="1" applyAlignment="1">
      <alignment horizontal="center" vertical="center"/>
    </xf>
    <xf numFmtId="164" fontId="6" fillId="0" borderId="42" xfId="0" applyNumberFormat="1" applyFont="1" applyFill="1" applyBorder="1" applyAlignment="1">
      <alignment horizontal="center" vertical="center"/>
    </xf>
    <xf numFmtId="164" fontId="6" fillId="0" borderId="43" xfId="0" applyNumberFormat="1" applyFont="1" applyFill="1" applyBorder="1" applyAlignment="1">
      <alignment horizontal="center" vertical="center"/>
    </xf>
    <xf numFmtId="164" fontId="6" fillId="0" borderId="41" xfId="0" applyNumberFormat="1" applyFont="1" applyFill="1" applyBorder="1" applyAlignment="1">
      <alignment horizontal="center" vertical="center"/>
    </xf>
    <xf numFmtId="10" fontId="7" fillId="0" borderId="32" xfId="0" applyNumberFormat="1" applyFont="1" applyFill="1" applyBorder="1" applyAlignment="1">
      <alignment horizontal="center" vertical="center"/>
    </xf>
    <xf numFmtId="10" fontId="7" fillId="0" borderId="33" xfId="0" applyNumberFormat="1" applyFont="1" applyFill="1" applyBorder="1" applyAlignment="1">
      <alignment horizontal="center" vertical="center"/>
    </xf>
    <xf numFmtId="10" fontId="6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1" fontId="6" fillId="0" borderId="50" xfId="0" applyNumberFormat="1" applyFont="1" applyFill="1" applyBorder="1" applyAlignment="1">
      <alignment horizontal="center" vertical="center"/>
    </xf>
    <xf numFmtId="1" fontId="6" fillId="0" borderId="51" xfId="0" applyNumberFormat="1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left" vertical="center" wrapText="1"/>
    </xf>
    <xf numFmtId="164" fontId="6" fillId="0" borderId="54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 wrapText="1"/>
    </xf>
    <xf numFmtId="165" fontId="7" fillId="0" borderId="35" xfId="0" applyNumberFormat="1" applyFont="1" applyFill="1" applyBorder="1" applyAlignment="1">
      <alignment horizontal="center" vertical="center"/>
    </xf>
    <xf numFmtId="165" fontId="7" fillId="0" borderId="36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wrapText="1"/>
    </xf>
    <xf numFmtId="0" fontId="8" fillId="0" borderId="36" xfId="0" applyFont="1" applyFill="1" applyBorder="1" applyAlignment="1">
      <alignment horizontal="center" wrapText="1"/>
    </xf>
    <xf numFmtId="164" fontId="6" fillId="0" borderId="48" xfId="0" applyNumberFormat="1" applyFont="1" applyFill="1" applyBorder="1" applyAlignment="1">
      <alignment horizontal="center" vertical="center" wrapText="1"/>
    </xf>
    <xf numFmtId="164" fontId="6" fillId="0" borderId="70" xfId="0" applyNumberFormat="1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67" xfId="0" applyFont="1" applyFill="1" applyBorder="1" applyAlignment="1">
      <alignment horizontal="left" vertical="top" wrapText="1"/>
    </xf>
    <xf numFmtId="0" fontId="7" fillId="0" borderId="71" xfId="0" applyFont="1" applyFill="1" applyBorder="1" applyAlignment="1">
      <alignment horizontal="left" vertical="top" wrapText="1"/>
    </xf>
    <xf numFmtId="0" fontId="7" fillId="0" borderId="72" xfId="0" applyFont="1" applyFill="1" applyBorder="1" applyAlignment="1">
      <alignment horizontal="left" vertical="top" wrapText="1"/>
    </xf>
    <xf numFmtId="0" fontId="7" fillId="0" borderId="73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center" wrapText="1"/>
    </xf>
    <xf numFmtId="164" fontId="6" fillId="0" borderId="23" xfId="0" applyNumberFormat="1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6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164" fontId="9" fillId="0" borderId="23" xfId="0" applyNumberFormat="1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49" fontId="7" fillId="0" borderId="55" xfId="0" applyNumberFormat="1" applyFont="1" applyFill="1" applyBorder="1" applyAlignment="1">
      <alignment horizontal="center" vertical="center"/>
    </xf>
    <xf numFmtId="49" fontId="7" fillId="0" borderId="56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7" fillId="0" borderId="56" xfId="0" applyFont="1" applyFill="1" applyBorder="1" applyAlignment="1">
      <alignment horizontal="left" vertical="center" wrapText="1"/>
    </xf>
    <xf numFmtId="165" fontId="7" fillId="0" borderId="56" xfId="0" applyNumberFormat="1" applyFont="1" applyFill="1" applyBorder="1" applyAlignment="1">
      <alignment horizontal="center" vertical="center"/>
    </xf>
    <xf numFmtId="165" fontId="7" fillId="0" borderId="57" xfId="0" applyNumberFormat="1" applyFont="1" applyFill="1" applyBorder="1" applyAlignment="1">
      <alignment horizontal="center" vertical="center"/>
    </xf>
    <xf numFmtId="164" fontId="6" fillId="0" borderId="61" xfId="0" applyNumberFormat="1" applyFont="1" applyFill="1" applyBorder="1" applyAlignment="1">
      <alignment horizontal="center" vertical="center"/>
    </xf>
    <xf numFmtId="164" fontId="6" fillId="0" borderId="62" xfId="0" applyNumberFormat="1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left" vertical="center"/>
    </xf>
    <xf numFmtId="0" fontId="6" fillId="0" borderId="59" xfId="0" applyFont="1" applyFill="1" applyBorder="1" applyAlignment="1">
      <alignment horizontal="left" vertical="center"/>
    </xf>
    <xf numFmtId="0" fontId="6" fillId="0" borderId="60" xfId="0" applyFont="1" applyFill="1" applyBorder="1" applyAlignment="1">
      <alignment horizontal="left" vertical="center"/>
    </xf>
  </cellXfs>
  <cellStyles count="6">
    <cellStyle name="Обычный" xfId="0" builtinId="0"/>
    <cellStyle name="Обычный 2" xfId="1"/>
    <cellStyle name="Обычный 2 2" xfId="4"/>
    <cellStyle name="Обычный 3" xfId="2"/>
    <cellStyle name="Обычный 3 2" xfId="5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204"/>
  <sheetViews>
    <sheetView tabSelected="1" zoomScaleNormal="100" workbookViewId="0">
      <selection activeCell="I29" activeCellId="1" sqref="I28:M28 I29:M29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33203125" style="1" customWidth="1"/>
    <col min="21" max="21" width="16.832031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3.5" style="1" customWidth="1"/>
    <col min="31" max="16384" width="10.5" style="2"/>
  </cols>
  <sheetData>
    <row r="1" spans="2:30" ht="15" customHeight="1" x14ac:dyDescent="0.2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2" spans="2:30" ht="15" customHeight="1" x14ac:dyDescent="0.2">
      <c r="B2" s="38" t="s">
        <v>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</row>
    <row r="3" spans="2:30" ht="15" customHeight="1" x14ac:dyDescent="0.2">
      <c r="B3" s="39" t="s">
        <v>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</row>
    <row r="4" spans="2:30" ht="15" customHeight="1" x14ac:dyDescent="0.2">
      <c r="B4" s="37" t="s">
        <v>3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</row>
    <row r="5" spans="2:30" ht="15" customHeight="1" x14ac:dyDescent="0.2">
      <c r="B5" s="37" t="s">
        <v>69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</row>
    <row r="6" spans="2:30" s="1" customFormat="1" ht="5.0999999999999996" customHeight="1" x14ac:dyDescent="0.2"/>
    <row r="7" spans="2:30" s="1" customFormat="1" ht="21" customHeight="1" x14ac:dyDescent="0.25">
      <c r="B7" s="40" t="s">
        <v>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3"/>
      <c r="O7" s="44" t="s">
        <v>5</v>
      </c>
      <c r="P7" s="44"/>
      <c r="Q7" s="44"/>
      <c r="R7" s="44"/>
      <c r="S7" s="44"/>
      <c r="T7" s="44"/>
      <c r="U7" s="44"/>
      <c r="V7" s="45">
        <f>X10+X12+X13</f>
        <v>12347.099999999999</v>
      </c>
      <c r="W7" s="45"/>
      <c r="X7" s="45"/>
      <c r="Y7" s="46" t="s">
        <v>6</v>
      </c>
      <c r="Z7" s="46"/>
      <c r="AA7" s="46"/>
      <c r="AB7" s="46"/>
      <c r="AC7" s="46"/>
      <c r="AD7" s="46"/>
    </row>
    <row r="8" spans="2:30" s="1" customFormat="1" ht="5.0999999999999996" customHeight="1" x14ac:dyDescent="0.2"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3"/>
      <c r="N8" s="4"/>
      <c r="O8" s="41"/>
      <c r="P8" s="42"/>
      <c r="Q8" s="42"/>
      <c r="R8" s="42"/>
      <c r="S8" s="42"/>
      <c r="T8" s="42"/>
      <c r="U8" s="42"/>
      <c r="V8" s="4"/>
      <c r="W8" s="4"/>
      <c r="X8" s="4"/>
      <c r="Y8" s="4"/>
      <c r="Z8" s="4"/>
      <c r="AA8" s="47"/>
      <c r="AB8" s="47"/>
      <c r="AC8" s="47"/>
      <c r="AD8" s="47"/>
    </row>
    <row r="9" spans="2:30" s="1" customFormat="1" ht="15" customHeight="1" x14ac:dyDescent="0.2">
      <c r="B9" s="48" t="s">
        <v>7</v>
      </c>
      <c r="C9" s="48"/>
      <c r="D9" s="48"/>
      <c r="E9" s="48"/>
      <c r="F9" s="48"/>
      <c r="G9" s="48"/>
      <c r="H9" s="48"/>
      <c r="I9" s="49">
        <v>1948</v>
      </c>
      <c r="J9" s="49"/>
      <c r="K9" s="49"/>
      <c r="L9" s="49"/>
      <c r="M9" s="49"/>
      <c r="N9" s="5"/>
      <c r="O9" s="48" t="s">
        <v>8</v>
      </c>
      <c r="P9" s="48"/>
      <c r="Q9" s="48"/>
      <c r="R9" s="48"/>
      <c r="S9" s="48"/>
      <c r="T9" s="48"/>
      <c r="U9" s="48"/>
      <c r="V9" s="48"/>
      <c r="W9" s="48"/>
      <c r="X9" s="49">
        <v>86</v>
      </c>
      <c r="Y9" s="49"/>
      <c r="Z9" s="49"/>
      <c r="AA9" s="49"/>
      <c r="AB9" s="49"/>
      <c r="AC9" s="49"/>
      <c r="AD9" s="49"/>
    </row>
    <row r="10" spans="2:30" s="1" customFormat="1" ht="15" customHeight="1" x14ac:dyDescent="0.2">
      <c r="B10" s="50" t="s">
        <v>9</v>
      </c>
      <c r="C10" s="50"/>
      <c r="D10" s="50"/>
      <c r="E10" s="50"/>
      <c r="F10" s="50"/>
      <c r="G10" s="50"/>
      <c r="H10" s="50"/>
      <c r="I10" s="51" t="s">
        <v>10</v>
      </c>
      <c r="J10" s="51"/>
      <c r="K10" s="51"/>
      <c r="L10" s="51"/>
      <c r="M10" s="51"/>
      <c r="N10" s="5"/>
      <c r="O10" s="50" t="s">
        <v>11</v>
      </c>
      <c r="P10" s="50"/>
      <c r="Q10" s="50"/>
      <c r="R10" s="50"/>
      <c r="S10" s="50"/>
      <c r="T10" s="50"/>
      <c r="U10" s="50"/>
      <c r="V10" s="50"/>
      <c r="W10" s="50"/>
      <c r="X10" s="52">
        <v>6069.5</v>
      </c>
      <c r="Y10" s="52"/>
      <c r="Z10" s="52"/>
      <c r="AA10" s="52"/>
      <c r="AB10" s="52"/>
      <c r="AC10" s="52"/>
      <c r="AD10" s="52"/>
    </row>
    <row r="11" spans="2:30" s="1" customFormat="1" ht="15" customHeight="1" x14ac:dyDescent="0.2">
      <c r="B11" s="50" t="s">
        <v>12</v>
      </c>
      <c r="C11" s="50"/>
      <c r="D11" s="50"/>
      <c r="E11" s="50"/>
      <c r="F11" s="50"/>
      <c r="G11" s="50"/>
      <c r="H11" s="50"/>
      <c r="I11" s="53">
        <v>5</v>
      </c>
      <c r="J11" s="53"/>
      <c r="K11" s="53"/>
      <c r="L11" s="53"/>
      <c r="M11" s="53"/>
      <c r="N11" s="5"/>
      <c r="O11" s="50" t="s">
        <v>13</v>
      </c>
      <c r="P11" s="50"/>
      <c r="Q11" s="50"/>
      <c r="R11" s="50"/>
      <c r="S11" s="50"/>
      <c r="T11" s="50"/>
      <c r="U11" s="50"/>
      <c r="V11" s="50"/>
      <c r="W11" s="50"/>
      <c r="X11" s="53">
        <v>2</v>
      </c>
      <c r="Y11" s="53"/>
      <c r="Z11" s="53"/>
      <c r="AA11" s="53"/>
      <c r="AB11" s="53"/>
      <c r="AC11" s="53"/>
      <c r="AD11" s="53"/>
    </row>
    <row r="12" spans="2:30" s="1" customFormat="1" ht="15" customHeight="1" x14ac:dyDescent="0.2">
      <c r="B12" s="50" t="s">
        <v>14</v>
      </c>
      <c r="C12" s="50"/>
      <c r="D12" s="50"/>
      <c r="E12" s="50"/>
      <c r="F12" s="50"/>
      <c r="G12" s="50"/>
      <c r="H12" s="50"/>
      <c r="I12" s="53">
        <v>5</v>
      </c>
      <c r="J12" s="53"/>
      <c r="K12" s="53"/>
      <c r="L12" s="53"/>
      <c r="M12" s="53"/>
      <c r="N12" s="5"/>
      <c r="O12" s="50" t="s">
        <v>15</v>
      </c>
      <c r="P12" s="50"/>
      <c r="Q12" s="50"/>
      <c r="R12" s="50"/>
      <c r="S12" s="50"/>
      <c r="T12" s="50"/>
      <c r="U12" s="50"/>
      <c r="V12" s="50"/>
      <c r="W12" s="50"/>
      <c r="X12" s="52">
        <v>1391.9</v>
      </c>
      <c r="Y12" s="52"/>
      <c r="Z12" s="52"/>
      <c r="AA12" s="52"/>
      <c r="AB12" s="52"/>
      <c r="AC12" s="52"/>
      <c r="AD12" s="52"/>
    </row>
    <row r="13" spans="2:30" s="1" customFormat="1" ht="15" customHeight="1" x14ac:dyDescent="0.2">
      <c r="B13" s="54" t="s">
        <v>16</v>
      </c>
      <c r="C13" s="54"/>
      <c r="D13" s="54"/>
      <c r="E13" s="54"/>
      <c r="F13" s="54"/>
      <c r="G13" s="54"/>
      <c r="H13" s="54"/>
      <c r="I13" s="55" t="s">
        <v>19</v>
      </c>
      <c r="J13" s="55"/>
      <c r="K13" s="55"/>
      <c r="L13" s="55"/>
      <c r="M13" s="55"/>
      <c r="N13" s="8"/>
      <c r="O13" s="54" t="s">
        <v>17</v>
      </c>
      <c r="P13" s="54"/>
      <c r="Q13" s="54"/>
      <c r="R13" s="54"/>
      <c r="S13" s="54"/>
      <c r="T13" s="54"/>
      <c r="U13" s="54"/>
      <c r="V13" s="54"/>
      <c r="W13" s="54"/>
      <c r="X13" s="56">
        <f>2231+2654.7</f>
        <v>4885.7</v>
      </c>
      <c r="Y13" s="56"/>
      <c r="Z13" s="56"/>
      <c r="AA13" s="56"/>
      <c r="AB13" s="56"/>
      <c r="AC13" s="56"/>
      <c r="AD13" s="56"/>
    </row>
    <row r="14" spans="2:30" s="1" customFormat="1" ht="15" customHeight="1" thickBot="1" x14ac:dyDescent="0.25">
      <c r="B14" s="57" t="s">
        <v>18</v>
      </c>
      <c r="C14" s="57"/>
      <c r="D14" s="57"/>
      <c r="E14" s="57"/>
      <c r="F14" s="57"/>
      <c r="G14" s="57"/>
      <c r="H14" s="57"/>
      <c r="I14" s="58" t="s">
        <v>19</v>
      </c>
      <c r="J14" s="58"/>
      <c r="K14" s="58"/>
      <c r="L14" s="58"/>
      <c r="M14" s="58"/>
      <c r="N14" s="6"/>
      <c r="O14" s="57" t="s">
        <v>20</v>
      </c>
      <c r="P14" s="57"/>
      <c r="Q14" s="57"/>
      <c r="R14" s="57"/>
      <c r="S14" s="57"/>
      <c r="T14" s="57"/>
      <c r="U14" s="57"/>
      <c r="V14" s="57"/>
      <c r="W14" s="57"/>
      <c r="X14" s="58">
        <v>144</v>
      </c>
      <c r="Y14" s="58"/>
      <c r="Z14" s="58"/>
      <c r="AA14" s="58"/>
      <c r="AB14" s="58"/>
      <c r="AC14" s="58"/>
      <c r="AD14" s="58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59" t="s">
        <v>21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60"/>
    </row>
    <row r="17" spans="1:37" s="11" customFormat="1" ht="21.95" customHeight="1" x14ac:dyDescent="0.2">
      <c r="A17" s="9"/>
      <c r="B17" s="61" t="s">
        <v>22</v>
      </c>
      <c r="C17" s="63" t="s">
        <v>23</v>
      </c>
      <c r="D17" s="63"/>
      <c r="E17" s="63"/>
      <c r="F17" s="63"/>
      <c r="G17" s="63" t="s">
        <v>24</v>
      </c>
      <c r="H17" s="63"/>
      <c r="I17" s="63" t="s">
        <v>25</v>
      </c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 t="s">
        <v>26</v>
      </c>
      <c r="V17" s="63"/>
      <c r="W17" s="65"/>
      <c r="X17" s="61" t="s">
        <v>70</v>
      </c>
      <c r="Y17" s="63"/>
      <c r="Z17" s="63"/>
      <c r="AA17" s="63"/>
      <c r="AB17" s="63"/>
      <c r="AC17" s="63"/>
      <c r="AD17" s="65"/>
    </row>
    <row r="18" spans="1:37" s="11" customFormat="1" ht="26.25" customHeight="1" thickBot="1" x14ac:dyDescent="0.25">
      <c r="A18" s="9"/>
      <c r="B18" s="62"/>
      <c r="C18" s="64"/>
      <c r="D18" s="64"/>
      <c r="E18" s="64"/>
      <c r="F18" s="64"/>
      <c r="G18" s="64"/>
      <c r="H18" s="64"/>
      <c r="I18" s="67" t="s">
        <v>71</v>
      </c>
      <c r="J18" s="67"/>
      <c r="K18" s="67"/>
      <c r="L18" s="67"/>
      <c r="M18" s="67"/>
      <c r="N18" s="67"/>
      <c r="O18" s="67"/>
      <c r="P18" s="67" t="s">
        <v>72</v>
      </c>
      <c r="Q18" s="67"/>
      <c r="R18" s="67"/>
      <c r="S18" s="67"/>
      <c r="T18" s="67"/>
      <c r="U18" s="12" t="s">
        <v>73</v>
      </c>
      <c r="V18" s="67" t="s">
        <v>74</v>
      </c>
      <c r="W18" s="68"/>
      <c r="X18" s="62"/>
      <c r="Y18" s="64"/>
      <c r="Z18" s="64"/>
      <c r="AA18" s="64"/>
      <c r="AB18" s="64"/>
      <c r="AC18" s="64"/>
      <c r="AD18" s="66"/>
    </row>
    <row r="19" spans="1:37" s="11" customFormat="1" ht="18.75" customHeight="1" x14ac:dyDescent="0.2">
      <c r="A19" s="9"/>
      <c r="B19" s="13" t="s">
        <v>27</v>
      </c>
      <c r="C19" s="69" t="s">
        <v>29</v>
      </c>
      <c r="D19" s="69"/>
      <c r="E19" s="69"/>
      <c r="F19" s="69"/>
      <c r="G19" s="70">
        <f>I19+P19+U19+V19</f>
        <v>2890.8900000000003</v>
      </c>
      <c r="H19" s="70"/>
      <c r="I19" s="72">
        <v>1297.49</v>
      </c>
      <c r="J19" s="72"/>
      <c r="K19" s="72"/>
      <c r="L19" s="72"/>
      <c r="M19" s="72"/>
      <c r="N19" s="72"/>
      <c r="O19" s="72"/>
      <c r="P19" s="72">
        <v>1593.4</v>
      </c>
      <c r="Q19" s="72"/>
      <c r="R19" s="72"/>
      <c r="S19" s="72"/>
      <c r="T19" s="72"/>
      <c r="U19" s="14">
        <v>0</v>
      </c>
      <c r="V19" s="72">
        <v>0</v>
      </c>
      <c r="W19" s="73"/>
      <c r="X19" s="74">
        <v>0</v>
      </c>
      <c r="Y19" s="70"/>
      <c r="Z19" s="70"/>
      <c r="AA19" s="70"/>
      <c r="AB19" s="70"/>
      <c r="AC19" s="70"/>
      <c r="AD19" s="75"/>
    </row>
    <row r="20" spans="1:37" s="11" customFormat="1" ht="18.75" customHeight="1" x14ac:dyDescent="0.2">
      <c r="A20" s="9"/>
      <c r="B20" s="13" t="s">
        <v>28</v>
      </c>
      <c r="C20" s="71" t="s">
        <v>31</v>
      </c>
      <c r="D20" s="71"/>
      <c r="E20" s="71"/>
      <c r="F20" s="71"/>
      <c r="G20" s="70">
        <f t="shared" ref="G20:G23" si="0">I20+P20+U20+V20</f>
        <v>3719.98</v>
      </c>
      <c r="H20" s="70"/>
      <c r="I20" s="76">
        <v>3719.98</v>
      </c>
      <c r="J20" s="76"/>
      <c r="K20" s="76"/>
      <c r="L20" s="76"/>
      <c r="M20" s="76"/>
      <c r="N20" s="76"/>
      <c r="O20" s="76"/>
      <c r="P20" s="76">
        <v>0</v>
      </c>
      <c r="Q20" s="76"/>
      <c r="R20" s="76"/>
      <c r="S20" s="76"/>
      <c r="T20" s="76"/>
      <c r="U20" s="15">
        <v>0</v>
      </c>
      <c r="V20" s="76">
        <v>0</v>
      </c>
      <c r="W20" s="77"/>
      <c r="X20" s="78">
        <v>75.072999999999993</v>
      </c>
      <c r="Y20" s="79"/>
      <c r="Z20" s="79"/>
      <c r="AA20" s="79"/>
      <c r="AB20" s="79"/>
      <c r="AC20" s="79"/>
      <c r="AD20" s="80"/>
    </row>
    <row r="21" spans="1:37" s="11" customFormat="1" ht="18.75" customHeight="1" x14ac:dyDescent="0.2">
      <c r="A21" s="9"/>
      <c r="B21" s="16" t="s">
        <v>30</v>
      </c>
      <c r="C21" s="71" t="s">
        <v>33</v>
      </c>
      <c r="D21" s="71"/>
      <c r="E21" s="71"/>
      <c r="F21" s="71"/>
      <c r="G21" s="70">
        <f t="shared" si="0"/>
        <v>4779.13</v>
      </c>
      <c r="H21" s="70"/>
      <c r="I21" s="76">
        <f>I19+I20-I22</f>
        <v>3726.71</v>
      </c>
      <c r="J21" s="76"/>
      <c r="K21" s="76"/>
      <c r="L21" s="76"/>
      <c r="M21" s="76">
        <f>M19+M20-M22</f>
        <v>0</v>
      </c>
      <c r="N21" s="76"/>
      <c r="O21" s="76"/>
      <c r="P21" s="76">
        <f>P19+P20-P22</f>
        <v>1052.42</v>
      </c>
      <c r="Q21" s="76">
        <f>P19+Q20-Q22</f>
        <v>1593.4</v>
      </c>
      <c r="R21" s="76"/>
      <c r="S21" s="76">
        <f t="shared" ref="S21" si="1">S19+S20-S22</f>
        <v>0</v>
      </c>
      <c r="T21" s="76">
        <f>T19+T20-T22</f>
        <v>0</v>
      </c>
      <c r="U21" s="15">
        <f>U19+U20-U22</f>
        <v>0</v>
      </c>
      <c r="V21" s="76">
        <f>V19+V20-V22</f>
        <v>0</v>
      </c>
      <c r="W21" s="77">
        <f>W19+W20-W22</f>
        <v>0</v>
      </c>
      <c r="X21" s="78">
        <v>43.031999999999996</v>
      </c>
      <c r="Y21" s="79"/>
      <c r="Z21" s="79"/>
      <c r="AA21" s="79"/>
      <c r="AB21" s="79"/>
      <c r="AC21" s="79"/>
      <c r="AD21" s="80"/>
    </row>
    <row r="22" spans="1:37" s="11" customFormat="1" ht="18.75" customHeight="1" x14ac:dyDescent="0.2">
      <c r="A22" s="9"/>
      <c r="B22" s="16" t="s">
        <v>32</v>
      </c>
      <c r="C22" s="71" t="s">
        <v>35</v>
      </c>
      <c r="D22" s="71"/>
      <c r="E22" s="71"/>
      <c r="F22" s="71"/>
      <c r="G22" s="70">
        <f t="shared" si="0"/>
        <v>1831.74</v>
      </c>
      <c r="H22" s="70"/>
      <c r="I22" s="76">
        <v>1290.76</v>
      </c>
      <c r="J22" s="76"/>
      <c r="K22" s="76"/>
      <c r="L22" s="76"/>
      <c r="M22" s="76"/>
      <c r="N22" s="76"/>
      <c r="O22" s="76"/>
      <c r="P22" s="76">
        <v>540.98</v>
      </c>
      <c r="Q22" s="76"/>
      <c r="R22" s="76"/>
      <c r="S22" s="76"/>
      <c r="T22" s="76"/>
      <c r="U22" s="15">
        <v>0</v>
      </c>
      <c r="V22" s="76">
        <v>0</v>
      </c>
      <c r="W22" s="77"/>
      <c r="X22" s="78">
        <f>X19+X20-X21</f>
        <v>32.040999999999997</v>
      </c>
      <c r="Y22" s="79"/>
      <c r="Z22" s="79"/>
      <c r="AA22" s="79"/>
      <c r="AB22" s="79"/>
      <c r="AC22" s="79"/>
      <c r="AD22" s="80"/>
    </row>
    <row r="23" spans="1:37" s="11" customFormat="1" ht="18.75" customHeight="1" x14ac:dyDescent="0.2">
      <c r="A23" s="9"/>
      <c r="B23" s="16" t="s">
        <v>34</v>
      </c>
      <c r="C23" s="71" t="s">
        <v>37</v>
      </c>
      <c r="D23" s="71"/>
      <c r="E23" s="71"/>
      <c r="F23" s="71"/>
      <c r="G23" s="70">
        <f t="shared" si="0"/>
        <v>-1059.1500000000001</v>
      </c>
      <c r="H23" s="70"/>
      <c r="I23" s="76">
        <f>I22-I19</f>
        <v>-6.7300000000000182</v>
      </c>
      <c r="J23" s="76"/>
      <c r="K23" s="76">
        <f t="shared" ref="K23" si="2">K22-K19</f>
        <v>0</v>
      </c>
      <c r="L23" s="76"/>
      <c r="M23" s="76">
        <f>M22-M19</f>
        <v>0</v>
      </c>
      <c r="N23" s="76"/>
      <c r="O23" s="76">
        <f t="shared" ref="O23" si="3">O22-O19</f>
        <v>0</v>
      </c>
      <c r="P23" s="76">
        <f>P22-P19</f>
        <v>-1052.42</v>
      </c>
      <c r="Q23" s="76">
        <f>Q22-P19</f>
        <v>-1593.4</v>
      </c>
      <c r="R23" s="76"/>
      <c r="S23" s="76">
        <f t="shared" ref="S23" si="4">S22-S19</f>
        <v>0</v>
      </c>
      <c r="T23" s="76">
        <f>T22-T19</f>
        <v>0</v>
      </c>
      <c r="U23" s="15">
        <f>U22-U19</f>
        <v>0</v>
      </c>
      <c r="V23" s="86">
        <f>V22-V19</f>
        <v>0</v>
      </c>
      <c r="W23" s="87">
        <f>W22-W19</f>
        <v>0</v>
      </c>
      <c r="X23" s="88">
        <f>X22-X19</f>
        <v>32.040999999999997</v>
      </c>
      <c r="Y23" s="89">
        <f t="shared" ref="Y23" si="5">Y22-Y19</f>
        <v>0</v>
      </c>
      <c r="Z23" s="89"/>
      <c r="AA23" s="89">
        <f>AA22-X19</f>
        <v>0</v>
      </c>
      <c r="AB23" s="89"/>
      <c r="AC23" s="89">
        <f t="shared" ref="AC23" si="6">AC22-AC19</f>
        <v>0</v>
      </c>
      <c r="AD23" s="90"/>
    </row>
    <row r="24" spans="1:37" s="11" customFormat="1" ht="18.75" customHeight="1" thickBot="1" x14ac:dyDescent="0.25">
      <c r="A24" s="9"/>
      <c r="B24" s="17" t="s">
        <v>36</v>
      </c>
      <c r="C24" s="83" t="s">
        <v>38</v>
      </c>
      <c r="D24" s="83"/>
      <c r="E24" s="83"/>
      <c r="F24" s="83"/>
      <c r="G24" s="84">
        <f>G21/G20</f>
        <v>1.2847192726842618</v>
      </c>
      <c r="H24" s="85"/>
      <c r="I24" s="91">
        <f>I21/I20</f>
        <v>1.0018091495115564</v>
      </c>
      <c r="J24" s="91"/>
      <c r="K24" s="91" t="e">
        <f t="shared" ref="K24" si="7">K21/K20%</f>
        <v>#DIV/0!</v>
      </c>
      <c r="L24" s="91"/>
      <c r="M24" s="91" t="e">
        <f>M21/M20%</f>
        <v>#DIV/0!</v>
      </c>
      <c r="N24" s="91"/>
      <c r="O24" s="91" t="e">
        <f t="shared" ref="O24" si="8">O21/O20%</f>
        <v>#DIV/0!</v>
      </c>
      <c r="P24" s="91"/>
      <c r="Q24" s="91"/>
      <c r="R24" s="91"/>
      <c r="S24" s="91"/>
      <c r="T24" s="91"/>
      <c r="U24" s="18"/>
      <c r="V24" s="91"/>
      <c r="W24" s="92"/>
      <c r="X24" s="93">
        <f>X21/X20</f>
        <v>0.57320208330558253</v>
      </c>
      <c r="Y24" s="94" t="e">
        <f t="shared" ref="Y24" si="9">Y21/Y20%</f>
        <v>#DIV/0!</v>
      </c>
      <c r="Z24" s="94"/>
      <c r="AA24" s="94">
        <v>0</v>
      </c>
      <c r="AB24" s="94"/>
      <c r="AC24" s="94" t="e">
        <f t="shared" ref="AC24" si="10">AC21/AC20%</f>
        <v>#DIV/0!</v>
      </c>
      <c r="AD24" s="95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101" t="s">
        <v>71</v>
      </c>
      <c r="D26" s="101"/>
      <c r="E26" s="101"/>
      <c r="F26" s="101"/>
      <c r="G26" s="101"/>
      <c r="H26" s="101"/>
      <c r="I26" s="102" t="s">
        <v>39</v>
      </c>
      <c r="J26" s="102"/>
      <c r="K26" s="102"/>
      <c r="L26" s="102"/>
      <c r="M26" s="102"/>
      <c r="N26" s="21"/>
      <c r="O26" s="103">
        <v>3</v>
      </c>
      <c r="P26" s="104"/>
      <c r="Q26" s="104"/>
      <c r="R26" s="105" t="s">
        <v>75</v>
      </c>
      <c r="S26" s="105"/>
      <c r="T26" s="105"/>
      <c r="U26" s="105"/>
      <c r="V26" s="105"/>
      <c r="W26" s="105"/>
      <c r="X26" s="105"/>
      <c r="Y26" s="106" t="s">
        <v>39</v>
      </c>
      <c r="Z26" s="106"/>
      <c r="AA26" s="106"/>
      <c r="AB26" s="106"/>
      <c r="AC26" s="106"/>
      <c r="AD26" s="107"/>
    </row>
    <row r="27" spans="1:37" s="25" customFormat="1" ht="36.75" customHeight="1" x14ac:dyDescent="0.2">
      <c r="A27" s="22"/>
      <c r="B27" s="23" t="s">
        <v>40</v>
      </c>
      <c r="C27" s="108" t="s">
        <v>41</v>
      </c>
      <c r="D27" s="108"/>
      <c r="E27" s="108"/>
      <c r="F27" s="108"/>
      <c r="G27" s="108"/>
      <c r="H27" s="108"/>
      <c r="I27" s="109">
        <v>1069.7427700000001</v>
      </c>
      <c r="J27" s="109"/>
      <c r="K27" s="109"/>
      <c r="L27" s="109"/>
      <c r="M27" s="109"/>
      <c r="N27" s="24"/>
      <c r="O27" s="110" t="s">
        <v>42</v>
      </c>
      <c r="P27" s="111"/>
      <c r="Q27" s="111"/>
      <c r="R27" s="112" t="s">
        <v>43</v>
      </c>
      <c r="S27" s="112"/>
      <c r="T27" s="112"/>
      <c r="U27" s="112"/>
      <c r="V27" s="112"/>
      <c r="W27" s="112"/>
      <c r="X27" s="112"/>
      <c r="Y27" s="113">
        <v>18.241</v>
      </c>
      <c r="Z27" s="113"/>
      <c r="AA27" s="113"/>
      <c r="AB27" s="113"/>
      <c r="AC27" s="113"/>
      <c r="AD27" s="114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44</v>
      </c>
      <c r="C28" s="115" t="s">
        <v>76</v>
      </c>
      <c r="D28" s="115"/>
      <c r="E28" s="115"/>
      <c r="F28" s="115"/>
      <c r="G28" s="115"/>
      <c r="H28" s="115"/>
      <c r="I28" s="116">
        <v>716.99832000000004</v>
      </c>
      <c r="J28" s="116"/>
      <c r="K28" s="116"/>
      <c r="L28" s="116"/>
      <c r="M28" s="116"/>
      <c r="N28" s="7"/>
      <c r="O28" s="98" t="s">
        <v>45</v>
      </c>
      <c r="P28" s="99"/>
      <c r="Q28" s="99"/>
      <c r="R28" s="100" t="s">
        <v>46</v>
      </c>
      <c r="S28" s="100"/>
      <c r="T28" s="100"/>
      <c r="U28" s="100"/>
      <c r="V28" s="100"/>
      <c r="W28" s="100"/>
      <c r="X28" s="100"/>
      <c r="Y28" s="81">
        <v>25.757999999999999</v>
      </c>
      <c r="Z28" s="81"/>
      <c r="AA28" s="81"/>
      <c r="AB28" s="81"/>
      <c r="AC28" s="81"/>
      <c r="AD28" s="82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47</v>
      </c>
      <c r="C29" s="115" t="s">
        <v>77</v>
      </c>
      <c r="D29" s="115"/>
      <c r="E29" s="115"/>
      <c r="F29" s="115"/>
      <c r="G29" s="115"/>
      <c r="H29" s="115"/>
      <c r="I29" s="116">
        <f>I30+I31+I32+I33+I34+I35+I36</f>
        <v>2158.9940099999999</v>
      </c>
      <c r="J29" s="116"/>
      <c r="K29" s="116"/>
      <c r="L29" s="116"/>
      <c r="M29" s="116"/>
      <c r="N29" s="7"/>
      <c r="O29" s="98" t="s">
        <v>48</v>
      </c>
      <c r="P29" s="99"/>
      <c r="Q29" s="99"/>
      <c r="R29" s="100" t="s">
        <v>49</v>
      </c>
      <c r="S29" s="100"/>
      <c r="T29" s="100"/>
      <c r="U29" s="100"/>
      <c r="V29" s="100"/>
      <c r="W29" s="100"/>
      <c r="X29" s="100"/>
      <c r="Y29" s="81">
        <v>3.0219999999999998</v>
      </c>
      <c r="Z29" s="81"/>
      <c r="AA29" s="81"/>
      <c r="AB29" s="81"/>
      <c r="AC29" s="81"/>
      <c r="AD29" s="82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50</v>
      </c>
      <c r="C30" s="96" t="s">
        <v>78</v>
      </c>
      <c r="D30" s="96"/>
      <c r="E30" s="96"/>
      <c r="F30" s="96"/>
      <c r="G30" s="96"/>
      <c r="H30" s="96"/>
      <c r="I30" s="97">
        <v>640.12207999999998</v>
      </c>
      <c r="J30" s="97"/>
      <c r="K30" s="97"/>
      <c r="L30" s="97"/>
      <c r="M30" s="97"/>
      <c r="N30" s="7"/>
      <c r="O30" s="98" t="s">
        <v>51</v>
      </c>
      <c r="P30" s="99"/>
      <c r="Q30" s="99"/>
      <c r="R30" s="100" t="s">
        <v>55</v>
      </c>
      <c r="S30" s="100"/>
      <c r="T30" s="100"/>
      <c r="U30" s="100"/>
      <c r="V30" s="100"/>
      <c r="W30" s="100"/>
      <c r="X30" s="100"/>
      <c r="Y30" s="81">
        <v>13.619</v>
      </c>
      <c r="Z30" s="81"/>
      <c r="AA30" s="81"/>
      <c r="AB30" s="81"/>
      <c r="AC30" s="81"/>
      <c r="AD30" s="82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52</v>
      </c>
      <c r="C31" s="96" t="s">
        <v>53</v>
      </c>
      <c r="D31" s="96"/>
      <c r="E31" s="96"/>
      <c r="F31" s="96"/>
      <c r="G31" s="96"/>
      <c r="H31" s="96"/>
      <c r="I31" s="97"/>
      <c r="J31" s="97"/>
      <c r="K31" s="97"/>
      <c r="L31" s="97"/>
      <c r="M31" s="97"/>
      <c r="N31" s="7"/>
      <c r="O31" s="139" t="s">
        <v>54</v>
      </c>
      <c r="P31" s="140"/>
      <c r="Q31" s="140"/>
      <c r="R31" s="143" t="s">
        <v>58</v>
      </c>
      <c r="S31" s="143"/>
      <c r="T31" s="143"/>
      <c r="U31" s="143"/>
      <c r="V31" s="143"/>
      <c r="W31" s="143"/>
      <c r="X31" s="143"/>
      <c r="Y31" s="144">
        <v>214.798</v>
      </c>
      <c r="Z31" s="144"/>
      <c r="AA31" s="144"/>
      <c r="AB31" s="144"/>
      <c r="AC31" s="144"/>
      <c r="AD31" s="145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56</v>
      </c>
      <c r="C32" s="96" t="s">
        <v>57</v>
      </c>
      <c r="D32" s="96"/>
      <c r="E32" s="96"/>
      <c r="F32" s="96"/>
      <c r="G32" s="96"/>
      <c r="H32" s="96"/>
      <c r="I32" s="97">
        <v>59.064410000000002</v>
      </c>
      <c r="J32" s="97"/>
      <c r="K32" s="97"/>
      <c r="L32" s="97"/>
      <c r="M32" s="97"/>
      <c r="N32" s="7"/>
      <c r="O32" s="148" t="s">
        <v>79</v>
      </c>
      <c r="P32" s="149"/>
      <c r="Q32" s="149"/>
      <c r="R32" s="149"/>
      <c r="S32" s="149"/>
      <c r="T32" s="149"/>
      <c r="U32" s="149"/>
      <c r="V32" s="149"/>
      <c r="W32" s="149"/>
      <c r="X32" s="150"/>
      <c r="Y32" s="146">
        <f>SUM(Y27:AD31)</f>
        <v>275.43799999999999</v>
      </c>
      <c r="Z32" s="146"/>
      <c r="AA32" s="146"/>
      <c r="AB32" s="146"/>
      <c r="AC32" s="146"/>
      <c r="AD32" s="147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59</v>
      </c>
      <c r="C33" s="96" t="s">
        <v>60</v>
      </c>
      <c r="D33" s="96"/>
      <c r="E33" s="96"/>
      <c r="F33" s="96"/>
      <c r="G33" s="96"/>
      <c r="H33" s="96"/>
      <c r="I33" s="97">
        <v>252.67245</v>
      </c>
      <c r="J33" s="97"/>
      <c r="K33" s="97"/>
      <c r="L33" s="97"/>
      <c r="M33" s="97"/>
      <c r="N33" s="7"/>
      <c r="O33" s="136" t="s">
        <v>80</v>
      </c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8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61</v>
      </c>
      <c r="C34" s="134" t="s">
        <v>62</v>
      </c>
      <c r="D34" s="134"/>
      <c r="E34" s="134"/>
      <c r="F34" s="134"/>
      <c r="G34" s="134"/>
      <c r="H34" s="134"/>
      <c r="I34" s="135">
        <v>560.89894000000004</v>
      </c>
      <c r="J34" s="135"/>
      <c r="K34" s="135"/>
      <c r="L34" s="135"/>
      <c r="M34" s="135"/>
      <c r="O34" s="123" t="s">
        <v>88</v>
      </c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5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63</v>
      </c>
      <c r="C35" s="96" t="s">
        <v>64</v>
      </c>
      <c r="D35" s="96"/>
      <c r="E35" s="96"/>
      <c r="F35" s="96"/>
      <c r="G35" s="96"/>
      <c r="H35" s="96"/>
      <c r="I35" s="97">
        <v>583.1155</v>
      </c>
      <c r="J35" s="97"/>
      <c r="K35" s="97"/>
      <c r="L35" s="97"/>
      <c r="M35" s="97"/>
      <c r="N35" s="7"/>
      <c r="O35" s="123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5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65</v>
      </c>
      <c r="C36" s="96" t="s">
        <v>66</v>
      </c>
      <c r="D36" s="96"/>
      <c r="E36" s="96"/>
      <c r="F36" s="96"/>
      <c r="G36" s="96"/>
      <c r="H36" s="96"/>
      <c r="I36" s="97">
        <v>63.120629999999998</v>
      </c>
      <c r="J36" s="97"/>
      <c r="K36" s="97"/>
      <c r="L36" s="97"/>
      <c r="M36" s="97"/>
      <c r="O36" s="123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5"/>
    </row>
    <row r="37" spans="2:37" s="9" customFormat="1" ht="36" customHeight="1" x14ac:dyDescent="0.2">
      <c r="B37" s="32" t="s">
        <v>67</v>
      </c>
      <c r="C37" s="129" t="s">
        <v>81</v>
      </c>
      <c r="D37" s="129"/>
      <c r="E37" s="129"/>
      <c r="F37" s="129"/>
      <c r="G37" s="129"/>
      <c r="H37" s="129"/>
      <c r="I37" s="130"/>
      <c r="J37" s="130"/>
      <c r="K37" s="130"/>
      <c r="L37" s="130"/>
      <c r="M37" s="130"/>
      <c r="N37" s="7"/>
      <c r="O37" s="123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5"/>
    </row>
    <row r="38" spans="2:37" s="9" customFormat="1" ht="36" customHeight="1" thickBot="1" x14ac:dyDescent="0.25">
      <c r="B38" s="32" t="s">
        <v>68</v>
      </c>
      <c r="C38" s="129" t="s">
        <v>82</v>
      </c>
      <c r="D38" s="129"/>
      <c r="E38" s="129"/>
      <c r="F38" s="129"/>
      <c r="G38" s="129"/>
      <c r="H38" s="129"/>
      <c r="I38" s="130"/>
      <c r="J38" s="130"/>
      <c r="K38" s="130"/>
      <c r="L38" s="130"/>
      <c r="M38" s="130"/>
      <c r="O38" s="123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5"/>
    </row>
    <row r="39" spans="2:37" s="9" customFormat="1" ht="30" customHeight="1" thickBot="1" x14ac:dyDescent="0.25">
      <c r="B39" s="131" t="s">
        <v>83</v>
      </c>
      <c r="C39" s="132"/>
      <c r="D39" s="132"/>
      <c r="E39" s="132"/>
      <c r="F39" s="132"/>
      <c r="G39" s="132"/>
      <c r="H39" s="133"/>
      <c r="I39" s="121">
        <f>I27+I28+I29+I37+I38</f>
        <v>3945.7350999999999</v>
      </c>
      <c r="J39" s="121"/>
      <c r="K39" s="121"/>
      <c r="L39" s="121"/>
      <c r="M39" s="122"/>
      <c r="N39" s="7"/>
      <c r="O39" s="126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8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105" t="s">
        <v>84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18"/>
    </row>
    <row r="42" spans="2:37" s="33" customFormat="1" ht="15.75" customHeight="1" outlineLevel="1" x14ac:dyDescent="0.2">
      <c r="B42" s="35" t="s">
        <v>85</v>
      </c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20"/>
    </row>
    <row r="43" spans="2:37" s="33" customFormat="1" ht="15.75" customHeight="1" outlineLevel="1" thickBot="1" x14ac:dyDescent="0.25">
      <c r="B43" s="36" t="s">
        <v>86</v>
      </c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2"/>
    </row>
    <row r="44" spans="2:37" s="33" customFormat="1" ht="32.25" customHeight="1" x14ac:dyDescent="0.2">
      <c r="B44" s="117" t="s">
        <v>87</v>
      </c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  <row r="88" spans="1:30" s="11" customFormat="1" ht="11.45" customHeight="1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</row>
    <row r="89" spans="1:30" s="11" customFormat="1" ht="11.45" customHeight="1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 spans="1:30" s="11" customFormat="1" ht="11.45" customHeight="1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 s="11" customFormat="1" ht="11.45" customHeight="1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1:30" s="11" customFormat="1" ht="11.45" customHeight="1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1:30" s="11" customFormat="1" ht="11.45" customHeight="1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</row>
    <row r="94" spans="1:30" s="11" customFormat="1" ht="11.45" customHeight="1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1:30" s="11" customFormat="1" ht="11.45" customHeight="1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 spans="1:30" s="11" customFormat="1" ht="11.45" customHeight="1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1:30" s="11" customFormat="1" ht="11.45" customHeight="1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1:30" s="11" customFormat="1" ht="11.45" customHeight="1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0" s="11" customFormat="1" ht="11.45" customHeight="1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1:30" s="11" customFormat="1" ht="11.4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  <row r="101" spans="1:30" s="11" customFormat="1" ht="11.4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</row>
    <row r="102" spans="1:30" s="11" customFormat="1" ht="11.4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</row>
    <row r="103" spans="1:30" s="11" customFormat="1" ht="11.4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</row>
    <row r="104" spans="1:30" s="11" customFormat="1" ht="11.4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</row>
    <row r="105" spans="1:30" s="11" customFormat="1" ht="11.4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</row>
    <row r="106" spans="1:30" s="11" customFormat="1" ht="11.4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</row>
    <row r="107" spans="1:30" s="11" customFormat="1" ht="11.4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</row>
    <row r="108" spans="1:30" s="11" customFormat="1" ht="11.4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</row>
    <row r="109" spans="1:30" s="11" customFormat="1" ht="11.4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</row>
    <row r="110" spans="1:30" s="11" customFormat="1" ht="11.4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</row>
    <row r="111" spans="1:30" s="11" customFormat="1" ht="11.4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</row>
    <row r="112" spans="1:30" s="11" customFormat="1" ht="11.4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</row>
    <row r="113" spans="1:30" s="11" customFormat="1" ht="11.4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</row>
    <row r="114" spans="1:30" s="11" customFormat="1" ht="11.4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</row>
    <row r="115" spans="1:30" s="11" customFormat="1" ht="11.45" customHeight="1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</row>
    <row r="116" spans="1:30" s="11" customFormat="1" ht="11.45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</row>
    <row r="117" spans="1:30" s="11" customFormat="1" ht="11.45" customHeight="1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</row>
    <row r="118" spans="1:30" s="11" customFormat="1" ht="11.45" customHeight="1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</row>
    <row r="119" spans="1:30" s="11" customFormat="1" ht="11.45" customHeight="1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</row>
    <row r="120" spans="1:30" s="11" customFormat="1" ht="11.45" customHeight="1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</row>
    <row r="121" spans="1:30" s="11" customFormat="1" ht="11.45" customHeight="1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</row>
    <row r="122" spans="1:30" s="11" customFormat="1" ht="11.45" customHeight="1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</row>
    <row r="123" spans="1:30" s="11" customFormat="1" ht="11.45" customHeight="1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</row>
    <row r="124" spans="1:30" s="11" customFormat="1" ht="11.45" customHeight="1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</row>
    <row r="125" spans="1:30" s="11" customFormat="1" ht="11.45" customHeight="1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</row>
    <row r="126" spans="1:30" s="11" customFormat="1" ht="11.45" customHeight="1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</row>
    <row r="127" spans="1:30" s="11" customFormat="1" ht="11.45" customHeight="1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</row>
    <row r="128" spans="1:30" s="11" customFormat="1" ht="11.45" customHeight="1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</row>
    <row r="129" spans="1:30" s="11" customFormat="1" ht="11.45" customHeight="1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</row>
    <row r="130" spans="1:30" s="11" customFormat="1" ht="11.45" customHeight="1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</row>
    <row r="131" spans="1:30" s="11" customFormat="1" ht="11.45" customHeight="1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</row>
    <row r="132" spans="1:30" s="11" customFormat="1" ht="11.45" customHeight="1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</row>
    <row r="133" spans="1:30" s="11" customFormat="1" ht="11.45" customHeight="1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</row>
    <row r="134" spans="1:30" s="11" customFormat="1" ht="11.45" customHeight="1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</row>
    <row r="135" spans="1:30" s="11" customFormat="1" ht="11.45" customHeight="1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</row>
    <row r="136" spans="1:30" s="11" customFormat="1" ht="11.45" customHeight="1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</row>
    <row r="137" spans="1:30" s="11" customFormat="1" ht="11.45" customHeight="1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</row>
    <row r="138" spans="1:30" s="11" customFormat="1" ht="11.45" customHeight="1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</row>
    <row r="139" spans="1:30" s="11" customFormat="1" ht="11.45" customHeight="1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</row>
    <row r="140" spans="1:30" s="11" customFormat="1" ht="11.45" customHeight="1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</row>
    <row r="141" spans="1:30" s="11" customFormat="1" ht="11.45" customHeight="1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</row>
    <row r="142" spans="1:30" s="11" customFormat="1" ht="11.45" customHeight="1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</row>
    <row r="143" spans="1:30" s="11" customFormat="1" ht="11.45" customHeight="1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</row>
    <row r="144" spans="1:30" s="11" customFormat="1" ht="11.45" customHeight="1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</row>
    <row r="145" spans="1:30" s="11" customFormat="1" ht="11.45" customHeight="1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</row>
    <row r="146" spans="1:30" s="11" customFormat="1" ht="11.45" customHeight="1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</row>
    <row r="147" spans="1:30" s="11" customFormat="1" ht="11.45" customHeight="1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</row>
    <row r="148" spans="1:30" s="11" customFormat="1" ht="11.45" customHeight="1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</row>
    <row r="149" spans="1:30" s="11" customFormat="1" ht="11.45" customHeight="1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</row>
    <row r="150" spans="1:30" s="11" customFormat="1" ht="11.45" customHeight="1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</row>
    <row r="151" spans="1:30" s="11" customFormat="1" ht="11.45" customHeight="1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</row>
    <row r="152" spans="1:30" s="11" customFormat="1" ht="11.45" customHeight="1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</row>
    <row r="153" spans="1:30" s="11" customFormat="1" ht="11.45" customHeight="1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</row>
    <row r="154" spans="1:30" s="11" customFormat="1" ht="11.45" customHeight="1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</row>
    <row r="155" spans="1:30" s="11" customFormat="1" ht="11.45" customHeight="1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</row>
    <row r="156" spans="1:30" s="11" customFormat="1" ht="11.45" customHeight="1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</row>
    <row r="157" spans="1:30" s="11" customFormat="1" ht="11.45" customHeight="1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</row>
    <row r="158" spans="1:30" s="11" customFormat="1" ht="11.45" customHeight="1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</row>
    <row r="159" spans="1:30" s="11" customFormat="1" ht="11.45" customHeight="1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</row>
    <row r="160" spans="1:30" s="11" customFormat="1" ht="11.45" customHeight="1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</row>
    <row r="161" spans="1:30" s="11" customFormat="1" ht="11.45" customHeight="1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</row>
    <row r="162" spans="1:30" s="11" customFormat="1" ht="11.45" customHeight="1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</row>
    <row r="163" spans="1:30" s="11" customFormat="1" ht="11.45" customHeight="1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</row>
    <row r="164" spans="1:30" s="11" customFormat="1" ht="11.45" customHeight="1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</row>
    <row r="165" spans="1:30" s="11" customFormat="1" ht="11.45" customHeight="1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</row>
    <row r="166" spans="1:30" s="11" customFormat="1" ht="11.45" customHeight="1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</row>
    <row r="167" spans="1:30" s="11" customFormat="1" ht="11.45" customHeight="1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</row>
    <row r="168" spans="1:30" s="11" customFormat="1" ht="11.45" customHeight="1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</row>
    <row r="169" spans="1:30" s="11" customFormat="1" ht="11.45" customHeight="1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</row>
    <row r="170" spans="1:30" s="11" customFormat="1" ht="11.45" customHeight="1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</row>
    <row r="171" spans="1:30" s="11" customFormat="1" ht="11.45" customHeight="1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</row>
    <row r="172" spans="1:30" s="11" customFormat="1" ht="11.45" customHeight="1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</row>
    <row r="173" spans="1:30" s="11" customFormat="1" ht="11.45" customHeight="1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</row>
    <row r="174" spans="1:30" s="11" customFormat="1" ht="11.45" customHeight="1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</row>
    <row r="175" spans="1:30" s="11" customFormat="1" ht="11.45" customHeight="1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</row>
    <row r="176" spans="1:30" s="11" customFormat="1" ht="11.45" customHeight="1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</row>
    <row r="177" spans="1:30" s="11" customFormat="1" ht="11.45" customHeight="1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</row>
    <row r="178" spans="1:30" s="11" customFormat="1" ht="11.45" customHeight="1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</row>
    <row r="179" spans="1:30" s="11" customFormat="1" ht="11.45" customHeight="1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</row>
    <row r="180" spans="1:30" s="11" customFormat="1" ht="11.45" customHeight="1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</row>
    <row r="181" spans="1:30" s="11" customFormat="1" ht="11.45" customHeight="1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</row>
    <row r="182" spans="1:30" s="11" customFormat="1" ht="11.45" customHeight="1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</row>
    <row r="183" spans="1:30" s="11" customFormat="1" ht="11.45" customHeight="1" x14ac:dyDescent="0.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</row>
    <row r="184" spans="1:30" s="11" customFormat="1" ht="11.45" customHeight="1" x14ac:dyDescent="0.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</row>
    <row r="185" spans="1:30" s="11" customFormat="1" ht="11.45" customHeight="1" x14ac:dyDescent="0.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</row>
    <row r="186" spans="1:30" s="11" customFormat="1" ht="11.45" customHeight="1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</row>
    <row r="187" spans="1:30" s="11" customFormat="1" ht="11.45" customHeight="1" x14ac:dyDescent="0.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</row>
    <row r="188" spans="1:30" s="11" customFormat="1" ht="11.45" customHeight="1" x14ac:dyDescent="0.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</row>
    <row r="189" spans="1:30" s="11" customFormat="1" ht="11.45" customHeight="1" x14ac:dyDescent="0.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</row>
    <row r="190" spans="1:30" s="11" customFormat="1" ht="11.45" customHeight="1" x14ac:dyDescent="0.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</row>
    <row r="191" spans="1:30" s="11" customFormat="1" ht="11.45" customHeight="1" x14ac:dyDescent="0.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</row>
    <row r="192" spans="1:30" s="11" customFormat="1" ht="11.45" customHeight="1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</row>
    <row r="193" spans="1:30" s="11" customFormat="1" ht="11.45" customHeight="1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</row>
    <row r="194" spans="1:30" s="11" customFormat="1" ht="11.45" customHeight="1" x14ac:dyDescent="0.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</row>
    <row r="195" spans="1:30" s="11" customFormat="1" ht="11.45" customHeight="1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</row>
    <row r="196" spans="1:30" s="11" customFormat="1" ht="11.45" customHeight="1" x14ac:dyDescent="0.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</row>
    <row r="197" spans="1:30" s="11" customFormat="1" ht="11.45" customHeight="1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</row>
    <row r="198" spans="1:30" s="11" customFormat="1" ht="11.45" customHeight="1" x14ac:dyDescent="0.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</row>
    <row r="199" spans="1:30" s="11" customFormat="1" ht="11.45" customHeight="1" x14ac:dyDescent="0.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</row>
    <row r="200" spans="1:30" s="11" customFormat="1" ht="11.45" customHeight="1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</row>
    <row r="201" spans="1:30" s="11" customFormat="1" ht="11.45" customHeight="1" x14ac:dyDescent="0.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</row>
    <row r="202" spans="1:30" s="11" customFormat="1" ht="11.45" customHeight="1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</row>
    <row r="203" spans="1:30" s="11" customFormat="1" ht="11.45" customHeight="1" x14ac:dyDescent="0.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</row>
    <row r="204" spans="1:30" s="11" customFormat="1" ht="11.45" customHeight="1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</row>
  </sheetData>
  <mergeCells count="134"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2018-02-21T12:00:58Z</cp:lastPrinted>
  <dcterms:modified xsi:type="dcterms:W3CDTF">2020-03-17T05:25:05Z</dcterms:modified>
</cp:coreProperties>
</file>