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60" windowHeight="918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<sst xmlns="http://schemas.openxmlformats.org/spreadsheetml/2006/main" count="92" uniqueCount="90">
  <si>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</si>
  <si>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</si>
  <si>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</si>
  <si>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</si>
  <si>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</si>
  <si>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</si>
  <si>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</si>
  <si>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</si>
  <si>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</si>
  <si>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</si>
  <si>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</si>
  <si>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</si>
  <si>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</si>
  <si>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</si>
  <si>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</si>
  <si>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</si>
  <si>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</si>
  <si>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</si>
  <si>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</si>
  <si>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</si>
  <si>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</si>
  <si>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</si>
  <si>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</si>
  <si>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</si>
  <si>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</si>
  <si>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</si>
  <si>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</si>
  <si>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</si>
  <si>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</si>
  <si>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</si>
  <si>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</si>
  <si>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</si>
  <si>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</si>
  <si>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</si>
  <si>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</si>
  <si>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</si>
  <si>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</si>
  <si>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</si>
  <si>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</si>
  <si>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</si>
  <si>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</si>
  <si>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</si>
  <si>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</si>
  <si>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</si>
  <si>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</si>
  <si>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</si>
  <si>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</si>
  <si>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</si>
  <si>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</si>
  <si>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</si>
  <si>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</si>
  <si>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</si>
  <si>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</si>
  <si>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</si>
  <si>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</si>
  <si>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</si>
  <si>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</si>
  <si>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</si>
  <si>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</si>
  <si>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</si>
  <si>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</si>
  <si>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</si>
  <si>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</si>
  <si>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</si>
  <si>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</si>
  <si>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</si>
  <si>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</si>
  <si>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</si>
  <si>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</si>
  <si>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</si>
  <si>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</si>
  <si>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</si>
  <si>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</si>
  <si>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</si>
  <si>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</si>
  <si>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</si>
  <si>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</si>
  <si>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</si>
  <si>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</si>
  <si>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</si>
  <si>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</si>
  <si>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</si>
  <si>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</si>
  <si>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</si>
  <si>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</si>
  <si>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</si>
  <si>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</si>
  <si>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</si>
  <si>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</si>
  <si>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- 4 шт.
 Ремонт системы ТВС (внутриквартирные) - 85,38 мп
 Ремонт системы ТВС (разводка) - 18,18 мп
 Ремонт теплоизоляции трубопровода - 79,5 мп
 Замена неисправных уч. эл./сети - 87 мп
 Замена автоматических выключателей - 2 шт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</si>
</sst>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" fillId="0" borderId="3"/>
    <xf numFmtId="0" fontId="14" fillId="0" borderId="3"/>
    <xf numFmtId="0" fontId="14" fillId="0" borderId="3"/>
  </cellStyleXfs>
  <cellXfs count="150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7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7" fontId="7" fillId="0" borderId="35" xfId="0" applyNumberFormat="1" applyFont="1" applyFill="1" applyBorder="1" applyAlignment="1">
      <alignment horizontal="center" vertical="center"/>
    </xf>
    <xf numFmtId="167" fontId="7" fillId="0" borderId="36" xfId="0" applyNumberFormat="1" applyFont="1" applyFill="1" applyBorder="1" applyAlignment="1">
      <alignment horizontal="center" vertical="center"/>
    </xf>
    <xf numFmtId="167" fontId="6" fillId="0" borderId="34" xfId="0" applyNumberFormat="1" applyFont="1" applyFill="1" applyBorder="1" applyAlignment="1">
      <alignment horizontal="center" vertical="center"/>
    </xf>
    <xf numFmtId="167" fontId="6" fillId="0" borderId="36" xfId="0" applyNumberFormat="1" applyFont="1" applyFill="1" applyBorder="1" applyAlignment="1">
      <alignment horizontal="center" vertical="center"/>
    </xf>
    <xf numFmtId="167" fontId="7" fillId="0" borderId="37" xfId="0" applyNumberFormat="1" applyFont="1" applyFill="1" applyBorder="1" applyAlignment="1">
      <alignment horizontal="center" vertical="center"/>
    </xf>
    <xf numFmtId="167" fontId="7" fillId="0" borderId="38" xfId="0" applyNumberFormat="1" applyFont="1" applyFill="1" applyBorder="1" applyAlignment="1">
      <alignment horizontal="center" vertical="center"/>
    </xf>
    <xf numFmtId="167" fontId="6" fillId="0" borderId="39" xfId="0" applyNumberFormat="1" applyFont="1" applyFill="1" applyBorder="1" applyAlignment="1">
      <alignment horizontal="center" vertical="center"/>
    </xf>
    <xf numFmtId="167" fontId="6" fillId="0" borderId="37" xfId="0" applyNumberFormat="1" applyFont="1" applyFill="1" applyBorder="1" applyAlignment="1">
      <alignment horizontal="center" vertical="center"/>
    </xf>
    <xf numFmtId="167" fontId="6" fillId="0" borderId="38" xfId="0" applyNumberFormat="1" applyFont="1" applyFill="1" applyBorder="1" applyAlignment="1">
      <alignment horizontal="center" vertical="center"/>
    </xf>
    <xf numFmtId="166" fontId="7" fillId="0" borderId="37" xfId="0" applyNumberFormat="1" applyFont="1" applyFill="1" applyBorder="1" applyAlignment="1">
      <alignment horizontal="center" vertical="center"/>
    </xf>
    <xf numFmtId="166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7" fontId="7" fillId="0" borderId="40" xfId="0" applyNumberFormat="1" applyFont="1" applyFill="1" applyBorder="1" applyAlignment="1">
      <alignment horizontal="center" vertical="center"/>
    </xf>
    <xf numFmtId="167" fontId="7" fillId="0" borderId="41" xfId="0" applyNumberFormat="1" applyFont="1" applyFill="1" applyBorder="1" applyAlignment="1">
      <alignment horizontal="center" vertical="center"/>
    </xf>
    <xf numFmtId="167" fontId="6" fillId="0" borderId="42" xfId="0" applyNumberFormat="1" applyFont="1" applyFill="1" applyBorder="1" applyAlignment="1">
      <alignment horizontal="center" vertical="center"/>
    </xf>
    <xf numFmtId="167" fontId="6" fillId="0" borderId="43" xfId="0" applyNumberFormat="1" applyFont="1" applyFill="1" applyBorder="1" applyAlignment="1">
      <alignment horizontal="center" vertical="center"/>
    </xf>
    <xf numFmtId="167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7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7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6" fontId="7" fillId="0" borderId="35" xfId="0" applyNumberFormat="1" applyFont="1" applyFill="1" applyBorder="1" applyAlignment="1">
      <alignment horizontal="center" vertical="center"/>
    </xf>
    <xf numFmtId="166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7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wrapText="1"/>
    </xf>
    <xf numFmtId="0" fontId="8" fillId="0" borderId="36" xfId="0" applyFont="1" applyFill="1" applyBorder="1" applyAlignment="1">
      <alignment horizontal="center" wrapText="1"/>
    </xf>
    <xf numFmtId="167" fontId="6" fillId="0" borderId="48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7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7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wrapText="1"/>
    </xf>
    <xf numFmtId="0" fontId="8" fillId="0" borderId="33" xfId="0" applyFont="1" applyFill="1" applyBorder="1" applyAlignment="1">
      <alignment horizontal="center" wrapText="1"/>
    </xf>
    <xf numFmtId="0" fontId="7" fillId="0" borderId="56" xfId="0" applyFont="1" applyFill="1" applyBorder="1" applyAlignment="1">
      <alignment horizontal="left" vertical="center" wrapText="1"/>
    </xf>
    <xf numFmtId="166" fontId="7" fillId="0" borderId="56" xfId="0" applyNumberFormat="1" applyFont="1" applyFill="1" applyBorder="1" applyAlignment="1">
      <alignment horizontal="center" vertical="center"/>
    </xf>
    <xf numFmtId="166" fontId="7" fillId="0" borderId="57" xfId="0" applyNumberFormat="1" applyFont="1" applyFill="1" applyBorder="1" applyAlignment="1">
      <alignment horizontal="center" vertical="center"/>
    </xf>
    <xf numFmtId="167" fontId="6" fillId="0" borderId="61" xfId="0" applyNumberFormat="1" applyFont="1" applyFill="1" applyBorder="1" applyAlignment="1">
      <alignment horizontal="center" vertical="center"/>
    </xf>
    <xf numFmtId="167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6640625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8530.2999999999993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1952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77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4864.8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4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0">
        <v>0</v>
      </c>
      <c r="Y11" s="40"/>
      <c r="Z11" s="40"/>
      <c r="AA11" s="40"/>
      <c r="AB11" s="40"/>
      <c r="AC11" s="40"/>
      <c r="AD11" s="40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4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42">
        <v>0</v>
      </c>
      <c r="Y12" s="42"/>
      <c r="Z12" s="42"/>
      <c r="AA12" s="42"/>
      <c r="AB12" s="42"/>
      <c r="AC12" s="42"/>
      <c r="AD12" s="42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40" t="s">
        <v>17</v>
      </c>
      <c r="J13" s="40"/>
      <c r="K13" s="40"/>
      <c r="L13" s="40"/>
      <c r="M13" s="40"/>
      <c r="N13" s="8"/>
      <c r="O13" s="54" t="s">
        <v>18</v>
      </c>
      <c r="P13" s="54"/>
      <c r="Q13" s="54"/>
      <c r="R13" s="54"/>
      <c r="S13" s="54"/>
      <c r="T13" s="54"/>
      <c r="U13" s="54"/>
      <c r="V13" s="54"/>
      <c r="W13" s="54"/>
      <c r="X13" s="55">
        <f>1696+1969.5</f>
        <v>3665.5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6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162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2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28</v>
      </c>
      <c r="C19" s="68" t="s">
        <v>30</v>
      </c>
      <c r="D19" s="68"/>
      <c r="E19" s="68"/>
      <c r="F19" s="68"/>
      <c r="G19" s="69">
        <f>I19+P19+U19+V19</f>
        <v>1356.56</v>
      </c>
      <c r="H19" s="69"/>
      <c r="I19" s="71">
        <v>668.45</v>
      </c>
      <c r="J19" s="71"/>
      <c r="K19" s="71"/>
      <c r="L19" s="71"/>
      <c r="M19" s="71"/>
      <c r="N19" s="71"/>
      <c r="O19" s="71"/>
      <c r="P19" s="71">
        <v>688.11</v>
      </c>
      <c r="Q19" s="71"/>
      <c r="R19" s="71"/>
      <c r="S19" s="71"/>
      <c r="T19" s="71"/>
      <c r="U19" s="14">
        <v>0</v>
      </c>
      <c r="V19" s="71">
        <v>0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29</v>
      </c>
      <c r="C20" s="70" t="s">
        <v>32</v>
      </c>
      <c r="D20" s="70"/>
      <c r="E20" s="70"/>
      <c r="F20" s="70"/>
      <c r="G20" s="69">
        <f t="shared" ref="G20:G23" si="0">I20+P20+U20+V20</f>
        <v>3015.33</v>
      </c>
      <c r="H20" s="69"/>
      <c r="I20" s="75">
        <v>3015.33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0</v>
      </c>
      <c r="V20" s="75">
        <v>0</v>
      </c>
      <c r="W20" s="76"/>
      <c r="X20" s="77">
        <v>55.417999999999999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31</v>
      </c>
      <c r="C21" s="70" t="s">
        <v>34</v>
      </c>
      <c r="D21" s="70"/>
      <c r="E21" s="70"/>
      <c r="F21" s="70"/>
      <c r="G21" s="69">
        <f t="shared" si="0"/>
        <v>3556.4499999999994</v>
      </c>
      <c r="H21" s="69"/>
      <c r="I21" s="75">
        <f>I19+I20-I22</f>
        <v>2990.3099999999995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566.14</v>
      </c>
      <c r="Q21" s="75">
        <f>P19+Q20-Q22</f>
        <v>688.11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0</v>
      </c>
      <c r="V21" s="75">
        <f>V19+V20-V22</f>
        <v>0</v>
      </c>
      <c r="W21" s="76">
        <f>W19+W20-W22</f>
        <v>0</v>
      </c>
      <c r="X21" s="77">
        <v>33.234000000000002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33</v>
      </c>
      <c r="C22" s="70" t="s">
        <v>36</v>
      </c>
      <c r="D22" s="70"/>
      <c r="E22" s="70"/>
      <c r="F22" s="70"/>
      <c r="G22" s="69">
        <f t="shared" si="0"/>
        <v>815.44</v>
      </c>
      <c r="H22" s="69"/>
      <c r="I22" s="75">
        <v>693.47</v>
      </c>
      <c r="J22" s="75"/>
      <c r="K22" s="75"/>
      <c r="L22" s="75"/>
      <c r="M22" s="75"/>
      <c r="N22" s="75"/>
      <c r="O22" s="75"/>
      <c r="P22" s="75">
        <v>121.97</v>
      </c>
      <c r="Q22" s="75"/>
      <c r="R22" s="75"/>
      <c r="S22" s="75"/>
      <c r="T22" s="75"/>
      <c r="U22" s="15">
        <v>0</v>
      </c>
      <c r="V22" s="75">
        <v>0</v>
      </c>
      <c r="W22" s="76"/>
      <c r="X22" s="77">
        <f>X19+X20-X21</f>
        <v>22.183999999999997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35</v>
      </c>
      <c r="C23" s="70" t="s">
        <v>38</v>
      </c>
      <c r="D23" s="70"/>
      <c r="E23" s="70"/>
      <c r="F23" s="70"/>
      <c r="G23" s="69">
        <f t="shared" si="0"/>
        <v>-541.12</v>
      </c>
      <c r="H23" s="69"/>
      <c r="I23" s="75">
        <f>I22-I19</f>
        <v>25.019999999999982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-566.14</v>
      </c>
      <c r="Q23" s="75">
        <f>Q22-P19</f>
        <v>-688.11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0</v>
      </c>
      <c r="V23" s="85">
        <f>V22-V19</f>
        <v>0</v>
      </c>
      <c r="W23" s="86">
        <f>W22-W19</f>
        <v>0</v>
      </c>
      <c r="X23" s="87">
        <f>X22-X19</f>
        <v>22.183999999999997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37</v>
      </c>
      <c r="C24" s="82" t="s">
        <v>39</v>
      </c>
      <c r="D24" s="82"/>
      <c r="E24" s="82"/>
      <c r="F24" s="82"/>
      <c r="G24" s="83">
        <f>G21/G20</f>
        <v>1.1794563115811534</v>
      </c>
      <c r="H24" s="84"/>
      <c r="I24" s="90">
        <f>I21/I20</f>
        <v>0.99170240073225802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/>
      <c r="V24" s="90"/>
      <c r="W24" s="91"/>
      <c r="X24" s="92">
        <f>X21/X20</f>
        <v>0.59969684939911228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4.5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08">
        <v>898.75721999999996</v>
      </c>
      <c r="J27" s="108"/>
      <c r="K27" s="108"/>
      <c r="L27" s="108"/>
      <c r="M27" s="10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8.2520000000000007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4" t="s">
        <v>77</v>
      </c>
      <c r="D28" s="114"/>
      <c r="E28" s="114"/>
      <c r="F28" s="114"/>
      <c r="G28" s="114"/>
      <c r="H28" s="114"/>
      <c r="I28" s="115">
        <v>987.67327999999998</v>
      </c>
      <c r="J28" s="115"/>
      <c r="K28" s="115"/>
      <c r="L28" s="115"/>
      <c r="M28" s="115"/>
      <c r="N28" s="7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0">
        <v>11.643000000000001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114" t="s">
        <v>78</v>
      </c>
      <c r="D29" s="114"/>
      <c r="E29" s="114"/>
      <c r="F29" s="114"/>
      <c r="G29" s="114"/>
      <c r="H29" s="114"/>
      <c r="I29" s="115">
        <f>I30+I31+I32+I33+I34+I35+I36</f>
        <v>1528.04079</v>
      </c>
      <c r="J29" s="115"/>
      <c r="K29" s="115"/>
      <c r="L29" s="115"/>
      <c r="M29" s="115"/>
      <c r="N29" s="7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0">
        <v>1.3660000000000001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95" t="s">
        <v>79</v>
      </c>
      <c r="D30" s="95"/>
      <c r="E30" s="95"/>
      <c r="F30" s="95"/>
      <c r="G30" s="95"/>
      <c r="H30" s="95"/>
      <c r="I30" s="96">
        <v>561.53125</v>
      </c>
      <c r="J30" s="96"/>
      <c r="K30" s="96"/>
      <c r="L30" s="96"/>
      <c r="M30" s="96"/>
      <c r="N30" s="7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0">
        <v>6.1580000000000004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95" t="s">
        <v>54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8" t="s">
        <v>55</v>
      </c>
      <c r="P31" s="139"/>
      <c r="Q31" s="139"/>
      <c r="R31" s="142" t="s">
        <v>59</v>
      </c>
      <c r="S31" s="142"/>
      <c r="T31" s="142"/>
      <c r="U31" s="142"/>
      <c r="V31" s="142"/>
      <c r="W31" s="142"/>
      <c r="X31" s="142"/>
      <c r="Y31" s="143">
        <v>165.202</v>
      </c>
      <c r="Z31" s="143"/>
      <c r="AA31" s="143"/>
      <c r="AB31" s="143"/>
      <c r="AC31" s="143"/>
      <c r="AD31" s="14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95" t="s">
        <v>58</v>
      </c>
      <c r="D32" s="95"/>
      <c r="E32" s="95"/>
      <c r="F32" s="95"/>
      <c r="G32" s="95"/>
      <c r="H32" s="95"/>
      <c r="I32" s="96">
        <v>47.355910000000002</v>
      </c>
      <c r="J32" s="96"/>
      <c r="K32" s="96"/>
      <c r="L32" s="96"/>
      <c r="M32" s="96"/>
      <c r="N32" s="7"/>
      <c r="O32" s="147" t="s">
        <v>80</v>
      </c>
      <c r="P32" s="148"/>
      <c r="Q32" s="148"/>
      <c r="R32" s="148"/>
      <c r="S32" s="148"/>
      <c r="T32" s="148"/>
      <c r="U32" s="148"/>
      <c r="V32" s="148"/>
      <c r="W32" s="148"/>
      <c r="X32" s="149"/>
      <c r="Y32" s="145">
        <f>SUM(Y27:AD31)</f>
        <v>192.62100000000001</v>
      </c>
      <c r="Z32" s="145"/>
      <c r="AA32" s="145"/>
      <c r="AB32" s="145"/>
      <c r="AC32" s="145"/>
      <c r="AD32" s="1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95" t="s">
        <v>61</v>
      </c>
      <c r="D33" s="95"/>
      <c r="E33" s="95"/>
      <c r="F33" s="95"/>
      <c r="G33" s="95"/>
      <c r="H33" s="95"/>
      <c r="I33" s="96">
        <v>356.68767000000003</v>
      </c>
      <c r="J33" s="96"/>
      <c r="K33" s="96"/>
      <c r="L33" s="96"/>
      <c r="M33" s="96"/>
      <c r="N33" s="7"/>
      <c r="O33" s="135" t="s">
        <v>81</v>
      </c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7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33" t="s">
        <v>63</v>
      </c>
      <c r="D34" s="133"/>
      <c r="E34" s="133"/>
      <c r="F34" s="133"/>
      <c r="G34" s="133"/>
      <c r="H34" s="133"/>
      <c r="I34" s="134">
        <v>370.03669000000002</v>
      </c>
      <c r="J34" s="134"/>
      <c r="K34" s="134"/>
      <c r="L34" s="134"/>
      <c r="M34" s="134"/>
      <c r="O34" s="122" t="s">
        <v>89</v>
      </c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95" t="s">
        <v>65</v>
      </c>
      <c r="D35" s="95"/>
      <c r="E35" s="95"/>
      <c r="F35" s="95"/>
      <c r="G35" s="95"/>
      <c r="H35" s="95"/>
      <c r="I35" s="96">
        <v>133.85717</v>
      </c>
      <c r="J35" s="96"/>
      <c r="K35" s="96"/>
      <c r="L35" s="96"/>
      <c r="M35" s="96"/>
      <c r="N35" s="7"/>
      <c r="O35" s="122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4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95" t="s">
        <v>67</v>
      </c>
      <c r="D36" s="95"/>
      <c r="E36" s="95"/>
      <c r="F36" s="95"/>
      <c r="G36" s="95"/>
      <c r="H36" s="95"/>
      <c r="I36" s="96">
        <v>58.572099999999999</v>
      </c>
      <c r="J36" s="96"/>
      <c r="K36" s="96"/>
      <c r="L36" s="96"/>
      <c r="M36" s="96"/>
      <c r="O36" s="122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4"/>
    </row>
    <row r="37" spans="2:37" s="9" customFormat="1" ht="36" customHeight="1" x14ac:dyDescent="0.2">
      <c r="B37" s="32" t="s">
        <v>68</v>
      </c>
      <c r="C37" s="128" t="s">
        <v>82</v>
      </c>
      <c r="D37" s="128"/>
      <c r="E37" s="128"/>
      <c r="F37" s="128"/>
      <c r="G37" s="128"/>
      <c r="H37" s="128"/>
      <c r="I37" s="129">
        <v>30.965520000000001</v>
      </c>
      <c r="J37" s="129"/>
      <c r="K37" s="129"/>
      <c r="L37" s="129"/>
      <c r="M37" s="129"/>
      <c r="N37" s="7"/>
      <c r="O37" s="122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4"/>
    </row>
    <row r="38" spans="2:37" s="9" customFormat="1" ht="36" customHeight="1" thickBot="1" x14ac:dyDescent="0.25">
      <c r="B38" s="32" t="s">
        <v>69</v>
      </c>
      <c r="C38" s="128" t="s">
        <v>83</v>
      </c>
      <c r="D38" s="128"/>
      <c r="E38" s="128"/>
      <c r="F38" s="128"/>
      <c r="G38" s="128"/>
      <c r="H38" s="128"/>
      <c r="I38" s="129"/>
      <c r="J38" s="129"/>
      <c r="K38" s="129"/>
      <c r="L38" s="129"/>
      <c r="M38" s="129"/>
      <c r="O38" s="122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4"/>
    </row>
    <row r="39" spans="2:37" s="9" customFormat="1" ht="30" customHeight="1" thickBot="1" x14ac:dyDescent="0.25">
      <c r="B39" s="130" t="s">
        <v>84</v>
      </c>
      <c r="C39" s="131"/>
      <c r="D39" s="131"/>
      <c r="E39" s="131"/>
      <c r="F39" s="131"/>
      <c r="G39" s="131"/>
      <c r="H39" s="132"/>
      <c r="I39" s="120">
        <f>I27+I28+I29+I37+I38</f>
        <v>3445.4368100000002</v>
      </c>
      <c r="J39" s="120"/>
      <c r="K39" s="120"/>
      <c r="L39" s="120"/>
      <c r="M39" s="121"/>
      <c r="N39" s="7"/>
      <c r="O39" s="125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7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5.75" customHeight="1" outlineLevel="1" x14ac:dyDescent="0.2">
      <c r="B42" s="35" t="s">
        <v>86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9"/>
    </row>
    <row r="43" spans="2:37" s="33" customFormat="1" ht="15.75" customHeight="1" outlineLevel="1" thickBot="1" x14ac:dyDescent="0.25">
      <c r="B43" s="36" t="s">
        <v>87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1"/>
    </row>
    <row r="44" spans="2:37" s="33" customFormat="1" ht="32.25" customHeight="1" x14ac:dyDescent="0.2">
      <c r="B44" s="116" t="s">
        <v>88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2018-02-21T11:11:50Z</cp:lastPrinted>
  <dcterms:modified xsi:type="dcterms:W3CDTF">2020-03-17T05:27:22Z</dcterms:modified>
</cp:coreProperties>
</file>