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1 пакет\"/>
    </mc:Choice>
  </mc:AlternateContent>
  <bookViews>
    <workbookView xWindow="0" yWindow="0" windowWidth="16650" windowHeight="9030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1" i="1" l="1"/>
  <c r="G23" i="1"/>
  <c r="G24" i="1"/>
  <c r="I24" i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<sst xmlns="http://schemas.openxmlformats.org/spreadsheetml/2006/main" count="91" uniqueCount="89">
  <si>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</si>
  <si>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</si>
  <si>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</si>
  <si>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д.65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</si>
  <si>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</si>
  <si>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</si>
  <si>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</si>
  <si>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</si>
  <si>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</si>
  <si>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</si>
  <si>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</si>
  <si>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</si>
  <si>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</si>
  <si>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</si>
  <si>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</si>
  <si>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</si>
  <si>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</si>
  <si>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</si>
  <si>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</si>
  <si>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</si>
  <si>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</si>
  <si>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</si>
  <si>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</si>
  <si>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</si>
  <si>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</si>
  <si>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</si>
  <si>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</si>
  <si>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</si>
  <si>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</si>
  <si>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</si>
  <si>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</si>
  <si>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</si>
  <si>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</si>
  <si>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</si>
  <si>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</si>
  <si>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</si>
  <si>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</si>
  <si>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</si>
  <si>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</si>
  <si>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</si>
  <si>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</si>
  <si>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</si>
  <si>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</si>
  <si>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</si>
  <si>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</si>
  <si>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</si>
  <si>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</si>
  <si>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</si>
  <si>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</si>
  <si>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</si>
  <si>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</si>
  <si>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</si>
  <si>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</si>
  <si>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</si>
  <si>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</si>
  <si>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</si>
  <si>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</si>
  <si>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</si>
  <si>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</si>
  <si>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</si>
  <si>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</si>
  <si>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</si>
  <si>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</si>
  <si>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</si>
  <si>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</si>
  <si>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</si>
  <si>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</si>
  <si>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</si>
  <si>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</si>
  <si>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</si>
  <si>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</si>
  <si>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</si>
  <si>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</si>
  <si>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</si>
  <si>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</si>
  <si>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</si>
  <si>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</si>
  <si>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</si>
  <si>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</si>
  <si>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</si>
  <si>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</si>
  <si>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</si>
  <si>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</si>
  <si>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</si>
  <si>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</si>
  <si>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</si>
  <si>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</si>
  <si>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</si>
  <si>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- 131 мп
 Ремонт дверных конструкций - 17 шт.
 Ремонт бетонных стяжек крыльца - 9,3 м2
 Ремонт системы ТВС (внутриквартирные) - 4 мп
 Ремонт системы ТВС (разводка) - 3,8 мп
 Ремонт теплоизоляции трубопровода - 2,4 мп
 Замена неисправных уч. эл./сети - 2,5 мп
 Замена светильников - 31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</si>
</sst>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69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5</v>
      </c>
      <c r="P7" s="44"/>
      <c r="Q7" s="44"/>
      <c r="R7" s="44"/>
      <c r="S7" s="44"/>
      <c r="T7" s="44"/>
      <c r="U7" s="44"/>
      <c r="V7" s="45">
        <f>X10+X12+X13</f>
        <v>11252.4</v>
      </c>
      <c r="W7" s="45"/>
      <c r="X7" s="45"/>
      <c r="Y7" s="46" t="s">
        <v>6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7</v>
      </c>
      <c r="C9" s="48"/>
      <c r="D9" s="48"/>
      <c r="E9" s="48"/>
      <c r="F9" s="48"/>
      <c r="G9" s="48"/>
      <c r="H9" s="48"/>
      <c r="I9" s="49">
        <v>1976</v>
      </c>
      <c r="J9" s="49"/>
      <c r="K9" s="49"/>
      <c r="L9" s="49"/>
      <c r="M9" s="49"/>
      <c r="N9" s="5"/>
      <c r="O9" s="48" t="s">
        <v>8</v>
      </c>
      <c r="P9" s="48"/>
      <c r="Q9" s="48"/>
      <c r="R9" s="48"/>
      <c r="S9" s="48"/>
      <c r="T9" s="48"/>
      <c r="U9" s="48"/>
      <c r="V9" s="48"/>
      <c r="W9" s="48"/>
      <c r="X9" s="49">
        <v>143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9</v>
      </c>
      <c r="C10" s="50"/>
      <c r="D10" s="50"/>
      <c r="E10" s="50"/>
      <c r="F10" s="50"/>
      <c r="G10" s="50"/>
      <c r="H10" s="50"/>
      <c r="I10" s="51">
        <v>84</v>
      </c>
      <c r="J10" s="51"/>
      <c r="K10" s="51"/>
      <c r="L10" s="51"/>
      <c r="M10" s="51"/>
      <c r="N10" s="5"/>
      <c r="O10" s="50" t="s">
        <v>10</v>
      </c>
      <c r="P10" s="50"/>
      <c r="Q10" s="50"/>
      <c r="R10" s="50"/>
      <c r="S10" s="50"/>
      <c r="T10" s="50"/>
      <c r="U10" s="50"/>
      <c r="V10" s="50"/>
      <c r="W10" s="50"/>
      <c r="X10" s="52">
        <v>7597.69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11</v>
      </c>
      <c r="C11" s="50"/>
      <c r="D11" s="50"/>
      <c r="E11" s="50"/>
      <c r="F11" s="50"/>
      <c r="G11" s="50"/>
      <c r="H11" s="50"/>
      <c r="I11" s="51">
        <v>4</v>
      </c>
      <c r="J11" s="51"/>
      <c r="K11" s="51"/>
      <c r="L11" s="51"/>
      <c r="M11" s="51"/>
      <c r="N11" s="5"/>
      <c r="O11" s="50" t="s">
        <v>12</v>
      </c>
      <c r="P11" s="50"/>
      <c r="Q11" s="50"/>
      <c r="R11" s="50"/>
      <c r="S11" s="50"/>
      <c r="T11" s="50"/>
      <c r="U11" s="50"/>
      <c r="V11" s="50"/>
      <c r="W11" s="50"/>
      <c r="X11" s="53">
        <v>0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13</v>
      </c>
      <c r="C12" s="50"/>
      <c r="D12" s="50"/>
      <c r="E12" s="50"/>
      <c r="F12" s="50"/>
      <c r="G12" s="50"/>
      <c r="H12" s="50"/>
      <c r="I12" s="51">
        <v>9</v>
      </c>
      <c r="J12" s="51"/>
      <c r="K12" s="51"/>
      <c r="L12" s="51"/>
      <c r="M12" s="51"/>
      <c r="N12" s="5"/>
      <c r="O12" s="50" t="s">
        <v>14</v>
      </c>
      <c r="P12" s="50"/>
      <c r="Q12" s="50"/>
      <c r="R12" s="50"/>
      <c r="S12" s="50"/>
      <c r="T12" s="50"/>
      <c r="U12" s="50"/>
      <c r="V12" s="50"/>
      <c r="W12" s="50"/>
      <c r="X12" s="51">
        <v>0</v>
      </c>
      <c r="Y12" s="51"/>
      <c r="Z12" s="51"/>
      <c r="AA12" s="51"/>
      <c r="AB12" s="51"/>
      <c r="AC12" s="51"/>
      <c r="AD12" s="51"/>
    </row>
    <row r="13" spans="2:30" s="1" customFormat="1" ht="15" customHeight="1" x14ac:dyDescent="0.2">
      <c r="B13" s="54" t="s">
        <v>15</v>
      </c>
      <c r="C13" s="54"/>
      <c r="D13" s="54"/>
      <c r="E13" s="54"/>
      <c r="F13" s="54"/>
      <c r="G13" s="54"/>
      <c r="H13" s="54"/>
      <c r="I13" s="53" t="s">
        <v>16</v>
      </c>
      <c r="J13" s="53"/>
      <c r="K13" s="53"/>
      <c r="L13" s="53"/>
      <c r="M13" s="53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5">
        <f>1196+2458.71</f>
        <v>3654.71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19</v>
      </c>
      <c r="J14" s="57"/>
      <c r="K14" s="57"/>
      <c r="L14" s="57"/>
      <c r="M14" s="57"/>
      <c r="N14" s="6"/>
      <c r="O14" s="56" t="s">
        <v>20</v>
      </c>
      <c r="P14" s="56"/>
      <c r="Q14" s="56"/>
      <c r="R14" s="56"/>
      <c r="S14" s="56"/>
      <c r="T14" s="56"/>
      <c r="U14" s="56"/>
      <c r="V14" s="56"/>
      <c r="W14" s="56"/>
      <c r="X14" s="57">
        <v>351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22</v>
      </c>
      <c r="C17" s="62" t="s">
        <v>23</v>
      </c>
      <c r="D17" s="62"/>
      <c r="E17" s="62"/>
      <c r="F17" s="62"/>
      <c r="G17" s="62" t="s">
        <v>24</v>
      </c>
      <c r="H17" s="62"/>
      <c r="I17" s="62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26</v>
      </c>
      <c r="V17" s="62"/>
      <c r="W17" s="64"/>
      <c r="X17" s="60" t="s">
        <v>70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71</v>
      </c>
      <c r="J18" s="66"/>
      <c r="K18" s="66"/>
      <c r="L18" s="66"/>
      <c r="M18" s="66"/>
      <c r="N18" s="66"/>
      <c r="O18" s="66"/>
      <c r="P18" s="66" t="s">
        <v>72</v>
      </c>
      <c r="Q18" s="66"/>
      <c r="R18" s="66"/>
      <c r="S18" s="66"/>
      <c r="T18" s="66"/>
      <c r="U18" s="12" t="s">
        <v>73</v>
      </c>
      <c r="V18" s="66" t="s">
        <v>74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27</v>
      </c>
      <c r="C19" s="68" t="s">
        <v>29</v>
      </c>
      <c r="D19" s="68"/>
      <c r="E19" s="68"/>
      <c r="F19" s="68"/>
      <c r="G19" s="69">
        <f>I19+P19+U19+V19</f>
        <v>3407.05</v>
      </c>
      <c r="H19" s="69"/>
      <c r="I19" s="71">
        <v>1646.26</v>
      </c>
      <c r="J19" s="71"/>
      <c r="K19" s="71"/>
      <c r="L19" s="71"/>
      <c r="M19" s="71"/>
      <c r="N19" s="71"/>
      <c r="O19" s="71"/>
      <c r="P19" s="71">
        <v>1760.79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28</v>
      </c>
      <c r="C20" s="70" t="s">
        <v>31</v>
      </c>
      <c r="D20" s="70"/>
      <c r="E20" s="70"/>
      <c r="F20" s="70"/>
      <c r="G20" s="69">
        <f t="shared" ref="G20:G23" si="0">I20+P20+U20+V20</f>
        <v>5999.24</v>
      </c>
      <c r="H20" s="69"/>
      <c r="I20" s="75">
        <v>5999.24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85.463419999999999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30</v>
      </c>
      <c r="C21" s="70" t="s">
        <v>33</v>
      </c>
      <c r="D21" s="70"/>
      <c r="E21" s="70"/>
      <c r="F21" s="70"/>
      <c r="G21" s="69">
        <f t="shared" si="0"/>
        <v>6998.71</v>
      </c>
      <c r="H21" s="69"/>
      <c r="I21" s="75">
        <f>I19+I20-I22</f>
        <v>6011.92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986.79</v>
      </c>
      <c r="Q21" s="75">
        <f>P19+Q20-Q22</f>
        <v>1760.79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56.313519999999997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32</v>
      </c>
      <c r="C22" s="70" t="s">
        <v>35</v>
      </c>
      <c r="D22" s="70"/>
      <c r="E22" s="70"/>
      <c r="F22" s="70"/>
      <c r="G22" s="69">
        <f t="shared" si="0"/>
        <v>2407.58</v>
      </c>
      <c r="H22" s="69"/>
      <c r="I22" s="75">
        <v>1633.58</v>
      </c>
      <c r="J22" s="75"/>
      <c r="K22" s="75"/>
      <c r="L22" s="75"/>
      <c r="M22" s="75"/>
      <c r="N22" s="75"/>
      <c r="O22" s="75"/>
      <c r="P22" s="75">
        <v>774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29.149900000000002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34</v>
      </c>
      <c r="C23" s="70" t="s">
        <v>37</v>
      </c>
      <c r="D23" s="70"/>
      <c r="E23" s="70"/>
      <c r="F23" s="70"/>
      <c r="G23" s="69">
        <f t="shared" si="0"/>
        <v>-999.47</v>
      </c>
      <c r="H23" s="69"/>
      <c r="I23" s="75">
        <f>I22-I19</f>
        <v>-12.680000000000064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-986.79</v>
      </c>
      <c r="Q23" s="75">
        <f>Q22-P19</f>
        <v>-1760.79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29.149900000000002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36</v>
      </c>
      <c r="C24" s="82" t="s">
        <v>38</v>
      </c>
      <c r="D24" s="82"/>
      <c r="E24" s="82"/>
      <c r="F24" s="82"/>
      <c r="G24" s="83">
        <f>G21/G20</f>
        <v>1.166599435928551</v>
      </c>
      <c r="H24" s="84"/>
      <c r="I24" s="90">
        <f>I21/I20</f>
        <v>1.0021136010561338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0.65891957050162508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71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42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08">
        <v>1099.36112</v>
      </c>
      <c r="J27" s="108"/>
      <c r="K27" s="108"/>
      <c r="L27" s="108"/>
      <c r="M27" s="10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18.056999999999999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4" t="s">
        <v>76</v>
      </c>
      <c r="D28" s="114"/>
      <c r="E28" s="114"/>
      <c r="F28" s="114"/>
      <c r="G28" s="114"/>
      <c r="H28" s="114"/>
      <c r="I28" s="115">
        <v>706.32878000000005</v>
      </c>
      <c r="J28" s="115"/>
      <c r="K28" s="115"/>
      <c r="L28" s="115"/>
      <c r="M28" s="115"/>
      <c r="N28" s="7"/>
      <c r="O28" s="97" t="s">
        <v>45</v>
      </c>
      <c r="P28" s="98"/>
      <c r="Q28" s="98"/>
      <c r="R28" s="99" t="s">
        <v>46</v>
      </c>
      <c r="S28" s="99"/>
      <c r="T28" s="99"/>
      <c r="U28" s="99"/>
      <c r="V28" s="99"/>
      <c r="W28" s="99"/>
      <c r="X28" s="99"/>
      <c r="Y28" s="80">
        <v>25.478999999999999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114" t="s">
        <v>77</v>
      </c>
      <c r="D29" s="114"/>
      <c r="E29" s="114"/>
      <c r="F29" s="114"/>
      <c r="G29" s="114"/>
      <c r="H29" s="114"/>
      <c r="I29" s="115">
        <f>I30+I31+I32+I33+I34+I35+I36</f>
        <v>2530.4805100000003</v>
      </c>
      <c r="J29" s="115"/>
      <c r="K29" s="115"/>
      <c r="L29" s="115"/>
      <c r="M29" s="115"/>
      <c r="N29" s="7"/>
      <c r="O29" s="97" t="s">
        <v>48</v>
      </c>
      <c r="P29" s="98"/>
      <c r="Q29" s="98"/>
      <c r="R29" s="99" t="s">
        <v>49</v>
      </c>
      <c r="S29" s="99"/>
      <c r="T29" s="99"/>
      <c r="U29" s="99"/>
      <c r="V29" s="99"/>
      <c r="W29" s="99"/>
      <c r="X29" s="99"/>
      <c r="Y29" s="80">
        <v>2.9889999999999999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95" t="s">
        <v>78</v>
      </c>
      <c r="D30" s="95"/>
      <c r="E30" s="95"/>
      <c r="F30" s="95"/>
      <c r="G30" s="95"/>
      <c r="H30" s="95"/>
      <c r="I30" s="96">
        <v>451.12344000000002</v>
      </c>
      <c r="J30" s="96"/>
      <c r="K30" s="96"/>
      <c r="L30" s="96"/>
      <c r="M30" s="96"/>
      <c r="N30" s="7"/>
      <c r="O30" s="97" t="s">
        <v>51</v>
      </c>
      <c r="P30" s="98"/>
      <c r="Q30" s="98"/>
      <c r="R30" s="99" t="s">
        <v>55</v>
      </c>
      <c r="S30" s="99"/>
      <c r="T30" s="99"/>
      <c r="U30" s="99"/>
      <c r="V30" s="99"/>
      <c r="W30" s="99"/>
      <c r="X30" s="99"/>
      <c r="Y30" s="80">
        <v>13.475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95" t="s">
        <v>53</v>
      </c>
      <c r="D31" s="95"/>
      <c r="E31" s="95"/>
      <c r="F31" s="95"/>
      <c r="G31" s="95"/>
      <c r="H31" s="95"/>
      <c r="I31" s="96">
        <v>822.42102</v>
      </c>
      <c r="J31" s="96"/>
      <c r="K31" s="96"/>
      <c r="L31" s="96"/>
      <c r="M31" s="96"/>
      <c r="N31" s="7"/>
      <c r="O31" s="138" t="s">
        <v>54</v>
      </c>
      <c r="P31" s="139"/>
      <c r="Q31" s="139"/>
      <c r="R31" s="142" t="s">
        <v>58</v>
      </c>
      <c r="S31" s="142"/>
      <c r="T31" s="142"/>
      <c r="U31" s="142"/>
      <c r="V31" s="142"/>
      <c r="W31" s="142"/>
      <c r="X31" s="142"/>
      <c r="Y31" s="143">
        <v>302.07900000000001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95" t="s">
        <v>57</v>
      </c>
      <c r="D32" s="95"/>
      <c r="E32" s="95"/>
      <c r="F32" s="95"/>
      <c r="G32" s="95"/>
      <c r="H32" s="95"/>
      <c r="I32" s="96">
        <v>92.355040000000002</v>
      </c>
      <c r="J32" s="96"/>
      <c r="K32" s="96"/>
      <c r="L32" s="96"/>
      <c r="M32" s="96"/>
      <c r="N32" s="7"/>
      <c r="O32" s="147" t="s">
        <v>79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362.07900000000001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95" t="s">
        <v>60</v>
      </c>
      <c r="D33" s="95"/>
      <c r="E33" s="95"/>
      <c r="F33" s="95"/>
      <c r="G33" s="95"/>
      <c r="H33" s="95"/>
      <c r="I33" s="96">
        <v>333.12698999999998</v>
      </c>
      <c r="J33" s="96"/>
      <c r="K33" s="96"/>
      <c r="L33" s="96"/>
      <c r="M33" s="96"/>
      <c r="N33" s="7"/>
      <c r="O33" s="135" t="s">
        <v>80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581.66052000000002</v>
      </c>
      <c r="J34" s="134"/>
      <c r="K34" s="134"/>
      <c r="L34" s="134"/>
      <c r="M34" s="134"/>
      <c r="O34" s="122" t="s">
        <v>88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95" t="s">
        <v>64</v>
      </c>
      <c r="D35" s="95"/>
      <c r="E35" s="95"/>
      <c r="F35" s="95"/>
      <c r="G35" s="95"/>
      <c r="H35" s="95"/>
      <c r="I35" s="96">
        <v>156.81358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95" t="s">
        <v>66</v>
      </c>
      <c r="D36" s="95"/>
      <c r="E36" s="95"/>
      <c r="F36" s="95"/>
      <c r="G36" s="95"/>
      <c r="H36" s="95"/>
      <c r="I36" s="96">
        <v>92.979920000000007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67</v>
      </c>
      <c r="C37" s="128" t="s">
        <v>81</v>
      </c>
      <c r="D37" s="128"/>
      <c r="E37" s="128"/>
      <c r="F37" s="128"/>
      <c r="G37" s="128"/>
      <c r="H37" s="128"/>
      <c r="I37" s="129">
        <v>48.53004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68</v>
      </c>
      <c r="C38" s="128" t="s">
        <v>82</v>
      </c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83</v>
      </c>
      <c r="C39" s="131"/>
      <c r="D39" s="131"/>
      <c r="E39" s="131"/>
      <c r="F39" s="131"/>
      <c r="G39" s="131"/>
      <c r="H39" s="132"/>
      <c r="I39" s="120">
        <f>I27+I28+I29+I37+I38</f>
        <v>4384.7004500000003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2018-02-21T13:12:54Z</cp:lastPrinted>
  <dcterms:modified xsi:type="dcterms:W3CDTF">2020-03-18T08:49:08Z</dcterms:modified>
</cp:coreProperties>
</file>