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325" windowHeight="79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1" i="1" l="1"/>
  <c r="G24" i="1" s="1"/>
  <c r="G23" i="1"/>
  <c r="I24" i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<sst xmlns="http://schemas.openxmlformats.org/spreadsheetml/2006/main" count="92" uniqueCount="90">
  <si>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</si>
  <si>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</si>
  <si>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</si>
  <si>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Ленинградская, д.12А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</si>
  <si>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</si>
  <si>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</si>
  <si>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</si>
  <si>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</si>
  <si>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</si>
  <si>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</si>
  <si>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</si>
  <si>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</si>
  <si>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</si>
  <si>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</si>
  <si>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</si>
  <si>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</si>
  <si>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</si>
  <si>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</si>
  <si>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</si>
  <si>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</si>
  <si>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</si>
  <si>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</si>
  <si>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</si>
  <si>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</si>
  <si>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</si>
  <si>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</si>
  <si>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</si>
  <si>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</si>
  <si>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</si>
  <si>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</si>
  <si>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</si>
  <si>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</si>
  <si>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</si>
  <si>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</si>
  <si>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</si>
  <si>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</si>
  <si>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</si>
  <si>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</si>
  <si>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</si>
  <si>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</si>
  <si>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</si>
  <si>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</si>
  <si>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</si>
  <si>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</si>
  <si>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</si>
  <si>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</si>
  <si>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</si>
  <si>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</si>
  <si>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</si>
  <si>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</si>
  <si>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</si>
  <si>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</si>
  <si>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</si>
  <si>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</si>
  <si>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</si>
  <si>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</si>
  <si>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</si>
  <si>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</si>
  <si>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</si>
  <si>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</si>
  <si>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</si>
  <si>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</si>
  <si>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</si>
  <si>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</si>
  <si>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</si>
  <si>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</si>
  <si>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</si>
  <si>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</si>
  <si>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</si>
  <si>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</si>
  <si>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</si>
  <si>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</si>
  <si>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</si>
  <si>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</si>
  <si>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</si>
  <si>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</si>
  <si>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</si>
  <si>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</si>
  <si>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</si>
  <si>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</si>
  <si>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</si>
  <si>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</si>
  <si>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</si>
  <si>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</si>
  <si>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</si>
  <si>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</si>
  <si>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</si>
  <si>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</si>
  <si>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</si>
  <si>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- 1 шт.
 Ремонт бетонных стяжек крыльца - 0,46 м2
 Ремонт системы ТВС (внутриквартирные) - 16,37 мп
 Ремонт системы ТВС (разводка) - 4,82 мп
 Замена неисправных уч. эл./сети - 5,3 мп
 Замена светильников - 6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</si>
</sst>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zoomScaleSheetLayoutView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" style="1" customWidth="1"/>
    <col min="21" max="21" width="18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6640625" style="1" customWidth="1"/>
    <col min="31" max="16384" width="10.5" style="2"/>
  </cols>
  <sheetData>
    <row r="1" spans="2:31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1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1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1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1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1" s="1" customFormat="1" ht="5.0999999999999996" customHeight="1" x14ac:dyDescent="0.2"/>
    <row r="7" spans="2:31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4117.66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1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1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1970</v>
      </c>
      <c r="J9" s="56"/>
      <c r="K9" s="56"/>
      <c r="L9" s="56"/>
      <c r="M9" s="56"/>
      <c r="N9" s="8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59</v>
      </c>
      <c r="Y9" s="56"/>
      <c r="Z9" s="56"/>
      <c r="AA9" s="56"/>
      <c r="AB9" s="56"/>
      <c r="AC9" s="56"/>
      <c r="AD9" s="56"/>
    </row>
    <row r="10" spans="2:31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8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2527.04</v>
      </c>
      <c r="Y10" s="59"/>
      <c r="Z10" s="59"/>
      <c r="AA10" s="59"/>
      <c r="AB10" s="59"/>
      <c r="AC10" s="59"/>
      <c r="AD10" s="59"/>
      <c r="AE10" s="5"/>
    </row>
    <row r="11" spans="2:31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3</v>
      </c>
      <c r="J11" s="60"/>
      <c r="K11" s="60"/>
      <c r="L11" s="60"/>
      <c r="M11" s="60"/>
      <c r="N11" s="8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58">
        <v>0</v>
      </c>
      <c r="Y11" s="58"/>
      <c r="Z11" s="58"/>
      <c r="AA11" s="58"/>
      <c r="AB11" s="58"/>
      <c r="AC11" s="58"/>
      <c r="AD11" s="58"/>
    </row>
    <row r="12" spans="2:31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5</v>
      </c>
      <c r="J12" s="60"/>
      <c r="K12" s="60"/>
      <c r="L12" s="60"/>
      <c r="M12" s="60"/>
      <c r="N12" s="8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0">
        <v>0</v>
      </c>
      <c r="Y12" s="60"/>
      <c r="Z12" s="60"/>
      <c r="AA12" s="60"/>
      <c r="AB12" s="60"/>
      <c r="AC12" s="60"/>
      <c r="AD12" s="60"/>
    </row>
    <row r="13" spans="2:31" s="1" customFormat="1" ht="15" customHeight="1" x14ac:dyDescent="0.2">
      <c r="B13" s="61" t="s">
        <v>16</v>
      </c>
      <c r="C13" s="61"/>
      <c r="D13" s="61"/>
      <c r="E13" s="61"/>
      <c r="F13" s="61"/>
      <c r="G13" s="61"/>
      <c r="H13" s="61"/>
      <c r="I13" s="58" t="s">
        <v>17</v>
      </c>
      <c r="J13" s="58"/>
      <c r="K13" s="58"/>
      <c r="L13" s="58"/>
      <c r="M13" s="58"/>
      <c r="N13" s="7"/>
      <c r="O13" s="61" t="s">
        <v>18</v>
      </c>
      <c r="P13" s="61"/>
      <c r="Q13" s="61"/>
      <c r="R13" s="61"/>
      <c r="S13" s="61"/>
      <c r="T13" s="61"/>
      <c r="U13" s="61"/>
      <c r="V13" s="61"/>
      <c r="W13" s="61"/>
      <c r="X13" s="59">
        <v>1590.62</v>
      </c>
      <c r="Y13" s="59"/>
      <c r="Z13" s="59"/>
      <c r="AA13" s="59"/>
      <c r="AB13" s="59"/>
      <c r="AC13" s="59"/>
      <c r="AD13" s="59"/>
    </row>
    <row r="14" spans="2:31" s="1" customFormat="1" ht="15" customHeight="1" thickBot="1" x14ac:dyDescent="0.25">
      <c r="B14" s="62" t="s">
        <v>19</v>
      </c>
      <c r="C14" s="62"/>
      <c r="D14" s="62"/>
      <c r="E14" s="62"/>
      <c r="F14" s="62"/>
      <c r="G14" s="62"/>
      <c r="H14" s="62"/>
      <c r="I14" s="63" t="s">
        <v>20</v>
      </c>
      <c r="J14" s="63"/>
      <c r="K14" s="63"/>
      <c r="L14" s="63"/>
      <c r="M14" s="63"/>
      <c r="N14" s="9"/>
      <c r="O14" s="62" t="s">
        <v>21</v>
      </c>
      <c r="P14" s="62"/>
      <c r="Q14" s="62"/>
      <c r="R14" s="62"/>
      <c r="S14" s="62"/>
      <c r="T14" s="62"/>
      <c r="U14" s="62"/>
      <c r="V14" s="62"/>
      <c r="W14" s="62"/>
      <c r="X14" s="63">
        <v>126</v>
      </c>
      <c r="Y14" s="63"/>
      <c r="Z14" s="63"/>
      <c r="AA14" s="63"/>
      <c r="AB14" s="63"/>
      <c r="AC14" s="63"/>
      <c r="AD14" s="63"/>
    </row>
    <row r="15" spans="2:31" s="10" customFormat="1" ht="6" customHeight="1" thickBot="1" x14ac:dyDescent="0.25"/>
    <row r="16" spans="2:31" s="10" customFormat="1" ht="18" customHeight="1" thickBot="1" x14ac:dyDescent="0.25">
      <c r="B16" s="11">
        <v>1</v>
      </c>
      <c r="C16" s="64" t="s">
        <v>22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</row>
    <row r="17" spans="1:37" s="12" customFormat="1" ht="21.95" customHeight="1" x14ac:dyDescent="0.2">
      <c r="A17" s="10"/>
      <c r="B17" s="66" t="s">
        <v>23</v>
      </c>
      <c r="C17" s="68" t="s">
        <v>24</v>
      </c>
      <c r="D17" s="68"/>
      <c r="E17" s="68"/>
      <c r="F17" s="68"/>
      <c r="G17" s="68" t="s">
        <v>25</v>
      </c>
      <c r="H17" s="68"/>
      <c r="I17" s="68" t="s">
        <v>26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 t="s">
        <v>27</v>
      </c>
      <c r="V17" s="68"/>
      <c r="W17" s="70"/>
      <c r="X17" s="66" t="s">
        <v>71</v>
      </c>
      <c r="Y17" s="68"/>
      <c r="Z17" s="68"/>
      <c r="AA17" s="68"/>
      <c r="AB17" s="68"/>
      <c r="AC17" s="68"/>
      <c r="AD17" s="70"/>
    </row>
    <row r="18" spans="1:37" s="12" customFormat="1" ht="26.25" customHeight="1" thickBot="1" x14ac:dyDescent="0.25">
      <c r="A18" s="10"/>
      <c r="B18" s="67"/>
      <c r="C18" s="69"/>
      <c r="D18" s="69"/>
      <c r="E18" s="69"/>
      <c r="F18" s="69"/>
      <c r="G18" s="69"/>
      <c r="H18" s="69"/>
      <c r="I18" s="72" t="s">
        <v>72</v>
      </c>
      <c r="J18" s="72"/>
      <c r="K18" s="72"/>
      <c r="L18" s="72"/>
      <c r="M18" s="72"/>
      <c r="N18" s="72"/>
      <c r="O18" s="72"/>
      <c r="P18" s="72" t="s">
        <v>73</v>
      </c>
      <c r="Q18" s="72"/>
      <c r="R18" s="72"/>
      <c r="S18" s="72"/>
      <c r="T18" s="72"/>
      <c r="U18" s="13" t="s">
        <v>74</v>
      </c>
      <c r="V18" s="72" t="s">
        <v>75</v>
      </c>
      <c r="W18" s="73"/>
      <c r="X18" s="67"/>
      <c r="Y18" s="69"/>
      <c r="Z18" s="69"/>
      <c r="AA18" s="69"/>
      <c r="AB18" s="69"/>
      <c r="AC18" s="69"/>
      <c r="AD18" s="71"/>
    </row>
    <row r="19" spans="1:37" s="12" customFormat="1" ht="18.75" customHeight="1" x14ac:dyDescent="0.2">
      <c r="A19" s="10"/>
      <c r="B19" s="14" t="s">
        <v>28</v>
      </c>
      <c r="C19" s="74" t="s">
        <v>30</v>
      </c>
      <c r="D19" s="74"/>
      <c r="E19" s="74"/>
      <c r="F19" s="74"/>
      <c r="G19" s="75">
        <f>I19+P19+U19+V19</f>
        <v>954.87000000000012</v>
      </c>
      <c r="H19" s="75"/>
      <c r="I19" s="77">
        <v>385.42</v>
      </c>
      <c r="J19" s="77"/>
      <c r="K19" s="77"/>
      <c r="L19" s="77"/>
      <c r="M19" s="77"/>
      <c r="N19" s="77"/>
      <c r="O19" s="77"/>
      <c r="P19" s="77">
        <v>569.45000000000005</v>
      </c>
      <c r="Q19" s="77"/>
      <c r="R19" s="77"/>
      <c r="S19" s="77"/>
      <c r="T19" s="77"/>
      <c r="U19" s="15">
        <v>0</v>
      </c>
      <c r="V19" s="77">
        <v>0</v>
      </c>
      <c r="W19" s="78"/>
      <c r="X19" s="79">
        <v>0</v>
      </c>
      <c r="Y19" s="75"/>
      <c r="Z19" s="75"/>
      <c r="AA19" s="75"/>
      <c r="AB19" s="75"/>
      <c r="AC19" s="75"/>
      <c r="AD19" s="80"/>
    </row>
    <row r="20" spans="1:37" s="12" customFormat="1" ht="18.75" customHeight="1" x14ac:dyDescent="0.2">
      <c r="A20" s="10"/>
      <c r="B20" s="14" t="s">
        <v>29</v>
      </c>
      <c r="C20" s="76" t="s">
        <v>32</v>
      </c>
      <c r="D20" s="76"/>
      <c r="E20" s="76"/>
      <c r="F20" s="76"/>
      <c r="G20" s="75">
        <f t="shared" ref="G20:G23" si="0">I20+P20+U20+V20</f>
        <v>1552.68</v>
      </c>
      <c r="H20" s="75"/>
      <c r="I20" s="81">
        <v>1552.68</v>
      </c>
      <c r="J20" s="81"/>
      <c r="K20" s="81"/>
      <c r="L20" s="81"/>
      <c r="M20" s="81"/>
      <c r="N20" s="81"/>
      <c r="O20" s="81"/>
      <c r="P20" s="81">
        <v>0</v>
      </c>
      <c r="Q20" s="81"/>
      <c r="R20" s="81"/>
      <c r="S20" s="81"/>
      <c r="T20" s="81"/>
      <c r="U20" s="16">
        <v>0</v>
      </c>
      <c r="V20" s="81">
        <v>0</v>
      </c>
      <c r="W20" s="82"/>
      <c r="X20" s="83">
        <v>47.277999999999999</v>
      </c>
      <c r="Y20" s="84"/>
      <c r="Z20" s="84"/>
      <c r="AA20" s="84"/>
      <c r="AB20" s="84"/>
      <c r="AC20" s="84"/>
      <c r="AD20" s="85"/>
    </row>
    <row r="21" spans="1:37" s="12" customFormat="1" ht="18.75" customHeight="1" x14ac:dyDescent="0.2">
      <c r="A21" s="10"/>
      <c r="B21" s="17" t="s">
        <v>31</v>
      </c>
      <c r="C21" s="76" t="s">
        <v>34</v>
      </c>
      <c r="D21" s="76"/>
      <c r="E21" s="76"/>
      <c r="F21" s="76"/>
      <c r="G21" s="75">
        <f t="shared" si="0"/>
        <v>2181.08</v>
      </c>
      <c r="H21" s="75"/>
      <c r="I21" s="81">
        <f>I19+I20-I22</f>
        <v>1690.8700000000001</v>
      </c>
      <c r="J21" s="81"/>
      <c r="K21" s="81"/>
      <c r="L21" s="81"/>
      <c r="M21" s="81">
        <f>M19+M20-M22</f>
        <v>0</v>
      </c>
      <c r="N21" s="81"/>
      <c r="O21" s="81"/>
      <c r="P21" s="81">
        <f>P19+P20-P22</f>
        <v>490.21000000000004</v>
      </c>
      <c r="Q21" s="81">
        <f>P19+Q20-Q22</f>
        <v>569.45000000000005</v>
      </c>
      <c r="R21" s="81"/>
      <c r="S21" s="81">
        <f t="shared" ref="S21" si="1">S19+S20-S22</f>
        <v>0</v>
      </c>
      <c r="T21" s="81">
        <f>T19+T20-T22</f>
        <v>0</v>
      </c>
      <c r="U21" s="16">
        <f>U19+U20-U22</f>
        <v>0</v>
      </c>
      <c r="V21" s="81">
        <f>V19+V20-V22</f>
        <v>0</v>
      </c>
      <c r="W21" s="82">
        <f>W19+W20-W22</f>
        <v>0</v>
      </c>
      <c r="X21" s="83">
        <v>29.16459</v>
      </c>
      <c r="Y21" s="84"/>
      <c r="Z21" s="84"/>
      <c r="AA21" s="84"/>
      <c r="AB21" s="84"/>
      <c r="AC21" s="84"/>
      <c r="AD21" s="85"/>
    </row>
    <row r="22" spans="1:37" s="12" customFormat="1" ht="18.75" customHeight="1" x14ac:dyDescent="0.2">
      <c r="A22" s="10"/>
      <c r="B22" s="17" t="s">
        <v>33</v>
      </c>
      <c r="C22" s="76" t="s">
        <v>36</v>
      </c>
      <c r="D22" s="76"/>
      <c r="E22" s="76"/>
      <c r="F22" s="76"/>
      <c r="G22" s="75">
        <f t="shared" si="0"/>
        <v>326.46999999999997</v>
      </c>
      <c r="H22" s="75"/>
      <c r="I22" s="81">
        <v>247.23</v>
      </c>
      <c r="J22" s="81"/>
      <c r="K22" s="81"/>
      <c r="L22" s="81"/>
      <c r="M22" s="81"/>
      <c r="N22" s="81"/>
      <c r="O22" s="81"/>
      <c r="P22" s="81">
        <v>79.239999999999995</v>
      </c>
      <c r="Q22" s="81"/>
      <c r="R22" s="81"/>
      <c r="S22" s="81"/>
      <c r="T22" s="81"/>
      <c r="U22" s="16">
        <v>0</v>
      </c>
      <c r="V22" s="81">
        <v>0</v>
      </c>
      <c r="W22" s="82"/>
      <c r="X22" s="83">
        <f>X19+X20-X21</f>
        <v>18.113409999999998</v>
      </c>
      <c r="Y22" s="84"/>
      <c r="Z22" s="84"/>
      <c r="AA22" s="84"/>
      <c r="AB22" s="84"/>
      <c r="AC22" s="84"/>
      <c r="AD22" s="85"/>
    </row>
    <row r="23" spans="1:37" s="12" customFormat="1" ht="18.75" customHeight="1" x14ac:dyDescent="0.2">
      <c r="A23" s="10"/>
      <c r="B23" s="17" t="s">
        <v>35</v>
      </c>
      <c r="C23" s="76" t="s">
        <v>38</v>
      </c>
      <c r="D23" s="76"/>
      <c r="E23" s="76"/>
      <c r="F23" s="76"/>
      <c r="G23" s="75">
        <f t="shared" si="0"/>
        <v>-628.40000000000009</v>
      </c>
      <c r="H23" s="75"/>
      <c r="I23" s="81">
        <f>I22-I19</f>
        <v>-138.19000000000003</v>
      </c>
      <c r="J23" s="81"/>
      <c r="K23" s="81">
        <f t="shared" ref="K23" si="2">K22-K19</f>
        <v>0</v>
      </c>
      <c r="L23" s="81"/>
      <c r="M23" s="81">
        <f>M22-M19</f>
        <v>0</v>
      </c>
      <c r="N23" s="81"/>
      <c r="O23" s="81">
        <f t="shared" ref="O23" si="3">O22-O19</f>
        <v>0</v>
      </c>
      <c r="P23" s="81">
        <f>P22-P19</f>
        <v>-490.21000000000004</v>
      </c>
      <c r="Q23" s="81">
        <f>Q22-P19</f>
        <v>-569.45000000000005</v>
      </c>
      <c r="R23" s="81"/>
      <c r="S23" s="81">
        <f t="shared" ref="S23" si="4">S22-S19</f>
        <v>0</v>
      </c>
      <c r="T23" s="81">
        <f>T22-T19</f>
        <v>0</v>
      </c>
      <c r="U23" s="16">
        <f>U22-U19</f>
        <v>0</v>
      </c>
      <c r="V23" s="89">
        <f>V22-V19</f>
        <v>0</v>
      </c>
      <c r="W23" s="90">
        <f>W22-W19</f>
        <v>0</v>
      </c>
      <c r="X23" s="91">
        <f>X22-X19</f>
        <v>18.113409999999998</v>
      </c>
      <c r="Y23" s="92">
        <f t="shared" ref="Y23" si="5">Y22-Y19</f>
        <v>0</v>
      </c>
      <c r="Z23" s="92"/>
      <c r="AA23" s="92">
        <f>AA22-X19</f>
        <v>0</v>
      </c>
      <c r="AB23" s="92"/>
      <c r="AC23" s="92">
        <f t="shared" ref="AC23" si="6">AC22-AC19</f>
        <v>0</v>
      </c>
      <c r="AD23" s="93"/>
    </row>
    <row r="24" spans="1:37" s="12" customFormat="1" ht="18.75" customHeight="1" thickBot="1" x14ac:dyDescent="0.25">
      <c r="A24" s="10"/>
      <c r="B24" s="18" t="s">
        <v>37</v>
      </c>
      <c r="C24" s="86" t="s">
        <v>39</v>
      </c>
      <c r="D24" s="86"/>
      <c r="E24" s="86"/>
      <c r="F24" s="86"/>
      <c r="G24" s="87">
        <f>G21/G20</f>
        <v>1.4047195816266067</v>
      </c>
      <c r="H24" s="88"/>
      <c r="I24" s="94">
        <f>I21/I20</f>
        <v>1.0890009531906124</v>
      </c>
      <c r="J24" s="94"/>
      <c r="K24" s="94" t="e">
        <f t="shared" ref="K24" si="7">K21/K20%</f>
        <v>#DIV/0!</v>
      </c>
      <c r="L24" s="94"/>
      <c r="M24" s="94" t="e">
        <f>M21/M20%</f>
        <v>#DIV/0!</v>
      </c>
      <c r="N24" s="94"/>
      <c r="O24" s="94" t="e">
        <f t="shared" ref="O24" si="8">O21/O20%</f>
        <v>#DIV/0!</v>
      </c>
      <c r="P24" s="94"/>
      <c r="Q24" s="94"/>
      <c r="R24" s="94"/>
      <c r="S24" s="94"/>
      <c r="T24" s="94"/>
      <c r="U24" s="19"/>
      <c r="V24" s="94"/>
      <c r="W24" s="95"/>
      <c r="X24" s="96">
        <f>X21/X20</f>
        <v>0.61687444477346765</v>
      </c>
      <c r="Y24" s="97" t="e">
        <f t="shared" ref="Y24" si="9">Y21/Y20%</f>
        <v>#DIV/0!</v>
      </c>
      <c r="Z24" s="97"/>
      <c r="AA24" s="97">
        <v>0</v>
      </c>
      <c r="AB24" s="97"/>
      <c r="AC24" s="97" t="e">
        <f t="shared" ref="AC24" si="10">AC21/AC20%</f>
        <v>#DIV/0!</v>
      </c>
      <c r="AD24" s="98"/>
    </row>
    <row r="25" spans="1:37" s="10" customFormat="1" ht="6.95" customHeight="1" thickBot="1" x14ac:dyDescent="0.25"/>
    <row r="26" spans="1:37" s="20" customFormat="1" ht="36" customHeight="1" thickBot="1" x14ac:dyDescent="0.25">
      <c r="B26" s="21">
        <v>2</v>
      </c>
      <c r="C26" s="99" t="s">
        <v>72</v>
      </c>
      <c r="D26" s="99"/>
      <c r="E26" s="99"/>
      <c r="F26" s="99"/>
      <c r="G26" s="99"/>
      <c r="H26" s="99"/>
      <c r="I26" s="100" t="s">
        <v>40</v>
      </c>
      <c r="J26" s="100"/>
      <c r="K26" s="100"/>
      <c r="L26" s="100"/>
      <c r="M26" s="100"/>
      <c r="N26" s="22"/>
      <c r="O26" s="101">
        <v>3</v>
      </c>
      <c r="P26" s="102"/>
      <c r="Q26" s="102"/>
      <c r="R26" s="103" t="s">
        <v>76</v>
      </c>
      <c r="S26" s="103"/>
      <c r="T26" s="103"/>
      <c r="U26" s="103"/>
      <c r="V26" s="103"/>
      <c r="W26" s="103"/>
      <c r="X26" s="103"/>
      <c r="Y26" s="104" t="s">
        <v>40</v>
      </c>
      <c r="Z26" s="104"/>
      <c r="AA26" s="104"/>
      <c r="AB26" s="104"/>
      <c r="AC26" s="104"/>
      <c r="AD26" s="105"/>
    </row>
    <row r="27" spans="1:37" s="26" customFormat="1" ht="36.75" customHeight="1" x14ac:dyDescent="0.2">
      <c r="A27" s="23"/>
      <c r="B27" s="24" t="s">
        <v>41</v>
      </c>
      <c r="C27" s="106" t="s">
        <v>42</v>
      </c>
      <c r="D27" s="106"/>
      <c r="E27" s="106"/>
      <c r="F27" s="106"/>
      <c r="G27" s="106"/>
      <c r="H27" s="106"/>
      <c r="I27" s="145">
        <v>451.07369999999997</v>
      </c>
      <c r="J27" s="145"/>
      <c r="K27" s="145"/>
      <c r="L27" s="145"/>
      <c r="M27" s="145"/>
      <c r="N27" s="25"/>
      <c r="O27" s="107" t="s">
        <v>43</v>
      </c>
      <c r="P27" s="108"/>
      <c r="Q27" s="108"/>
      <c r="R27" s="109" t="s">
        <v>44</v>
      </c>
      <c r="S27" s="109"/>
      <c r="T27" s="109"/>
      <c r="U27" s="109"/>
      <c r="V27" s="109"/>
      <c r="W27" s="109"/>
      <c r="X27" s="109"/>
      <c r="Y27" s="110">
        <v>4.1749999999999998</v>
      </c>
      <c r="Z27" s="110"/>
      <c r="AA27" s="110"/>
      <c r="AB27" s="110"/>
      <c r="AC27" s="110"/>
      <c r="AD27" s="111"/>
      <c r="AG27" s="27"/>
      <c r="AH27" s="27"/>
      <c r="AI27" s="27"/>
      <c r="AJ27" s="27"/>
      <c r="AK27" s="27"/>
    </row>
    <row r="28" spans="1:37" s="23" customFormat="1" ht="30" customHeight="1" x14ac:dyDescent="0.2">
      <c r="B28" s="28" t="s">
        <v>45</v>
      </c>
      <c r="C28" s="38" t="s">
        <v>77</v>
      </c>
      <c r="D28" s="38"/>
      <c r="E28" s="38"/>
      <c r="F28" s="38"/>
      <c r="G28" s="38"/>
      <c r="H28" s="38"/>
      <c r="I28" s="146">
        <v>767.84983</v>
      </c>
      <c r="J28" s="146"/>
      <c r="K28" s="146"/>
      <c r="L28" s="146"/>
      <c r="M28" s="146"/>
      <c r="N28" s="6"/>
      <c r="O28" s="39" t="s">
        <v>46</v>
      </c>
      <c r="P28" s="40"/>
      <c r="Q28" s="40"/>
      <c r="R28" s="41" t="s">
        <v>47</v>
      </c>
      <c r="S28" s="41"/>
      <c r="T28" s="41"/>
      <c r="U28" s="41"/>
      <c r="V28" s="41"/>
      <c r="W28" s="41"/>
      <c r="X28" s="41"/>
      <c r="Y28" s="42">
        <v>5.891</v>
      </c>
      <c r="Z28" s="42"/>
      <c r="AA28" s="42"/>
      <c r="AB28" s="42"/>
      <c r="AC28" s="42"/>
      <c r="AD28" s="43"/>
      <c r="AG28" s="29"/>
      <c r="AH28" s="29"/>
      <c r="AI28" s="29"/>
      <c r="AJ28" s="29"/>
      <c r="AK28" s="29"/>
    </row>
    <row r="29" spans="1:37" s="23" customFormat="1" ht="30" customHeight="1" x14ac:dyDescent="0.2">
      <c r="B29" s="28" t="s">
        <v>48</v>
      </c>
      <c r="C29" s="38" t="s">
        <v>78</v>
      </c>
      <c r="D29" s="38"/>
      <c r="E29" s="38"/>
      <c r="F29" s="38"/>
      <c r="G29" s="38"/>
      <c r="H29" s="38"/>
      <c r="I29" s="146">
        <f>I30+I31+I32+I33+I34+I35+I36</f>
        <v>732.47763000000009</v>
      </c>
      <c r="J29" s="146"/>
      <c r="K29" s="146"/>
      <c r="L29" s="146"/>
      <c r="M29" s="146"/>
      <c r="N29" s="6"/>
      <c r="O29" s="39" t="s">
        <v>49</v>
      </c>
      <c r="P29" s="40"/>
      <c r="Q29" s="40"/>
      <c r="R29" s="41" t="s">
        <v>50</v>
      </c>
      <c r="S29" s="41"/>
      <c r="T29" s="41"/>
      <c r="U29" s="41"/>
      <c r="V29" s="41"/>
      <c r="W29" s="41"/>
      <c r="X29" s="41"/>
      <c r="Y29" s="42">
        <v>0.69099999999999995</v>
      </c>
      <c r="Z29" s="42"/>
      <c r="AA29" s="42"/>
      <c r="AB29" s="42"/>
      <c r="AC29" s="42"/>
      <c r="AD29" s="43"/>
      <c r="AG29" s="29"/>
      <c r="AH29" s="29"/>
      <c r="AI29" s="29"/>
      <c r="AJ29" s="29"/>
      <c r="AK29" s="29"/>
    </row>
    <row r="30" spans="1:37" s="23" customFormat="1" ht="30" customHeight="1" x14ac:dyDescent="0.2">
      <c r="B30" s="30" t="s">
        <v>51</v>
      </c>
      <c r="C30" s="112" t="s">
        <v>79</v>
      </c>
      <c r="D30" s="112"/>
      <c r="E30" s="112"/>
      <c r="F30" s="112"/>
      <c r="G30" s="112"/>
      <c r="H30" s="112"/>
      <c r="I30" s="147">
        <v>308.95137</v>
      </c>
      <c r="J30" s="147"/>
      <c r="K30" s="147"/>
      <c r="L30" s="147"/>
      <c r="M30" s="147"/>
      <c r="N30" s="6"/>
      <c r="O30" s="39" t="s">
        <v>52</v>
      </c>
      <c r="P30" s="40"/>
      <c r="Q30" s="40"/>
      <c r="R30" s="41" t="s">
        <v>56</v>
      </c>
      <c r="S30" s="41"/>
      <c r="T30" s="41"/>
      <c r="U30" s="41"/>
      <c r="V30" s="41"/>
      <c r="W30" s="41"/>
      <c r="X30" s="41"/>
      <c r="Y30" s="42">
        <v>3.1160000000000001</v>
      </c>
      <c r="Z30" s="42"/>
      <c r="AA30" s="42"/>
      <c r="AB30" s="42"/>
      <c r="AC30" s="42"/>
      <c r="AD30" s="43"/>
      <c r="AG30" s="29"/>
      <c r="AH30" s="29"/>
      <c r="AI30" s="29"/>
      <c r="AJ30" s="29"/>
      <c r="AK30" s="29"/>
    </row>
    <row r="31" spans="1:37" s="23" customFormat="1" ht="30" customHeight="1" thickBot="1" x14ac:dyDescent="0.25">
      <c r="B31" s="30" t="s">
        <v>53</v>
      </c>
      <c r="C31" s="112" t="s">
        <v>54</v>
      </c>
      <c r="D31" s="112"/>
      <c r="E31" s="112"/>
      <c r="F31" s="112"/>
      <c r="G31" s="112"/>
      <c r="H31" s="112"/>
      <c r="I31" s="147"/>
      <c r="J31" s="147"/>
      <c r="K31" s="147"/>
      <c r="L31" s="147"/>
      <c r="M31" s="147"/>
      <c r="N31" s="6"/>
      <c r="O31" s="113" t="s">
        <v>55</v>
      </c>
      <c r="P31" s="114"/>
      <c r="Q31" s="114"/>
      <c r="R31" s="115" t="s">
        <v>59</v>
      </c>
      <c r="S31" s="115"/>
      <c r="T31" s="115"/>
      <c r="U31" s="115"/>
      <c r="V31" s="115"/>
      <c r="W31" s="115"/>
      <c r="X31" s="115"/>
      <c r="Y31" s="116">
        <v>70.221000000000004</v>
      </c>
      <c r="Z31" s="116"/>
      <c r="AA31" s="116"/>
      <c r="AB31" s="116"/>
      <c r="AC31" s="116"/>
      <c r="AD31" s="117"/>
      <c r="AG31" s="29"/>
      <c r="AH31" s="29"/>
      <c r="AI31" s="29"/>
      <c r="AJ31" s="29"/>
      <c r="AK31" s="29"/>
    </row>
    <row r="32" spans="1:37" s="23" customFormat="1" ht="30" customHeight="1" thickBot="1" x14ac:dyDescent="0.25">
      <c r="B32" s="30" t="s">
        <v>57</v>
      </c>
      <c r="C32" s="112" t="s">
        <v>58</v>
      </c>
      <c r="D32" s="112"/>
      <c r="E32" s="112"/>
      <c r="F32" s="112"/>
      <c r="G32" s="112"/>
      <c r="H32" s="112"/>
      <c r="I32" s="147">
        <v>24.450379999999999</v>
      </c>
      <c r="J32" s="147"/>
      <c r="K32" s="147"/>
      <c r="L32" s="147"/>
      <c r="M32" s="147"/>
      <c r="N32" s="6"/>
      <c r="O32" s="126" t="s">
        <v>80</v>
      </c>
      <c r="P32" s="127"/>
      <c r="Q32" s="127"/>
      <c r="R32" s="127"/>
      <c r="S32" s="127"/>
      <c r="T32" s="127"/>
      <c r="U32" s="127"/>
      <c r="V32" s="127"/>
      <c r="W32" s="127"/>
      <c r="X32" s="128"/>
      <c r="Y32" s="124">
        <f>SUM(Y27:AD31)</f>
        <v>84.094000000000008</v>
      </c>
      <c r="Z32" s="124"/>
      <c r="AA32" s="124"/>
      <c r="AB32" s="124"/>
      <c r="AC32" s="124"/>
      <c r="AD32" s="125"/>
      <c r="AG32" s="29"/>
      <c r="AH32" s="29"/>
      <c r="AI32" s="29"/>
      <c r="AJ32" s="29"/>
      <c r="AK32" s="29"/>
    </row>
    <row r="33" spans="2:37" s="10" customFormat="1" ht="30" customHeight="1" thickTop="1" x14ac:dyDescent="0.2">
      <c r="B33" s="30" t="s">
        <v>60</v>
      </c>
      <c r="C33" s="112" t="s">
        <v>61</v>
      </c>
      <c r="D33" s="112"/>
      <c r="E33" s="112"/>
      <c r="F33" s="112"/>
      <c r="G33" s="112"/>
      <c r="H33" s="112"/>
      <c r="I33" s="147">
        <v>135.66099</v>
      </c>
      <c r="J33" s="147"/>
      <c r="K33" s="147"/>
      <c r="L33" s="147"/>
      <c r="M33" s="147"/>
      <c r="N33" s="6"/>
      <c r="O33" s="130" t="s">
        <v>81</v>
      </c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2"/>
      <c r="AG33" s="31"/>
      <c r="AH33" s="31"/>
      <c r="AI33" s="31"/>
      <c r="AJ33" s="31"/>
      <c r="AK33" s="31"/>
    </row>
    <row r="34" spans="2:37" s="10" customFormat="1" ht="30" customHeight="1" x14ac:dyDescent="0.2">
      <c r="B34" s="32" t="s">
        <v>62</v>
      </c>
      <c r="C34" s="129" t="s">
        <v>63</v>
      </c>
      <c r="D34" s="129"/>
      <c r="E34" s="129"/>
      <c r="F34" s="129"/>
      <c r="G34" s="129"/>
      <c r="H34" s="129"/>
      <c r="I34" s="148">
        <v>192.06172000000001</v>
      </c>
      <c r="J34" s="148"/>
      <c r="K34" s="148"/>
      <c r="L34" s="148"/>
      <c r="M34" s="148"/>
      <c r="O34" s="133" t="s">
        <v>89</v>
      </c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5"/>
      <c r="AG34" s="31"/>
      <c r="AH34" s="31"/>
      <c r="AI34" s="31"/>
      <c r="AJ34" s="31"/>
      <c r="AK34" s="31"/>
    </row>
    <row r="35" spans="2:37" s="10" customFormat="1" ht="30" customHeight="1" x14ac:dyDescent="0.2">
      <c r="B35" s="30" t="s">
        <v>64</v>
      </c>
      <c r="C35" s="112" t="s">
        <v>65</v>
      </c>
      <c r="D35" s="112"/>
      <c r="E35" s="112"/>
      <c r="F35" s="112"/>
      <c r="G35" s="112"/>
      <c r="H35" s="112"/>
      <c r="I35" s="147">
        <v>40.361789999999999</v>
      </c>
      <c r="J35" s="147"/>
      <c r="K35" s="147"/>
      <c r="L35" s="147"/>
      <c r="M35" s="147"/>
      <c r="N35" s="6"/>
      <c r="O35" s="133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5"/>
      <c r="AG35" s="31"/>
      <c r="AH35" s="31"/>
      <c r="AI35" s="31"/>
      <c r="AJ35" s="31"/>
      <c r="AK35" s="31"/>
    </row>
    <row r="36" spans="2:37" s="10" customFormat="1" ht="30" customHeight="1" x14ac:dyDescent="0.2">
      <c r="B36" s="30" t="s">
        <v>66</v>
      </c>
      <c r="C36" s="112" t="s">
        <v>67</v>
      </c>
      <c r="D36" s="112"/>
      <c r="E36" s="112"/>
      <c r="F36" s="112"/>
      <c r="G36" s="112"/>
      <c r="H36" s="112"/>
      <c r="I36" s="147">
        <v>30.991379999999999</v>
      </c>
      <c r="J36" s="147"/>
      <c r="K36" s="147"/>
      <c r="L36" s="147"/>
      <c r="M36" s="147"/>
      <c r="O36" s="133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5"/>
    </row>
    <row r="37" spans="2:37" s="10" customFormat="1" ht="36" customHeight="1" x14ac:dyDescent="0.2">
      <c r="B37" s="33" t="s">
        <v>68</v>
      </c>
      <c r="C37" s="139" t="s">
        <v>82</v>
      </c>
      <c r="D37" s="139"/>
      <c r="E37" s="139"/>
      <c r="F37" s="139"/>
      <c r="G37" s="139"/>
      <c r="H37" s="139"/>
      <c r="I37" s="149">
        <v>16.084440000000001</v>
      </c>
      <c r="J37" s="149"/>
      <c r="K37" s="149"/>
      <c r="L37" s="149"/>
      <c r="M37" s="149"/>
      <c r="N37" s="6"/>
      <c r="O37" s="133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5"/>
    </row>
    <row r="38" spans="2:37" s="10" customFormat="1" ht="36" customHeight="1" thickBot="1" x14ac:dyDescent="0.25">
      <c r="B38" s="33" t="s">
        <v>69</v>
      </c>
      <c r="C38" s="139" t="s">
        <v>83</v>
      </c>
      <c r="D38" s="139"/>
      <c r="E38" s="139"/>
      <c r="F38" s="139"/>
      <c r="G38" s="139"/>
      <c r="H38" s="139"/>
      <c r="I38" s="149"/>
      <c r="J38" s="149"/>
      <c r="K38" s="149"/>
      <c r="L38" s="149"/>
      <c r="M38" s="149"/>
      <c r="O38" s="133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5"/>
    </row>
    <row r="39" spans="2:37" s="10" customFormat="1" ht="30" customHeight="1" thickBot="1" x14ac:dyDescent="0.25">
      <c r="B39" s="140" t="s">
        <v>84</v>
      </c>
      <c r="C39" s="141"/>
      <c r="D39" s="141"/>
      <c r="E39" s="141"/>
      <c r="F39" s="141"/>
      <c r="G39" s="141"/>
      <c r="H39" s="142"/>
      <c r="I39" s="143">
        <f>I27+I28+I29+I37+I38</f>
        <v>1967.4856000000002</v>
      </c>
      <c r="J39" s="143"/>
      <c r="K39" s="143"/>
      <c r="L39" s="143"/>
      <c r="M39" s="144"/>
      <c r="N39" s="6"/>
      <c r="O39" s="136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8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03" t="s">
        <v>85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18"/>
    </row>
    <row r="42" spans="2:37" s="34" customFormat="1" ht="15.75" customHeight="1" outlineLevel="1" x14ac:dyDescent="0.2">
      <c r="B42" s="36" t="s">
        <v>86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</row>
    <row r="43" spans="2:37" s="34" customFormat="1" ht="15.75" customHeight="1" outlineLevel="1" thickBot="1" x14ac:dyDescent="0.25">
      <c r="B43" s="37" t="s">
        <v>87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2"/>
    </row>
    <row r="44" spans="2:37" s="34" customFormat="1" ht="32.25" customHeight="1" x14ac:dyDescent="0.2">
      <c r="B44" s="123" t="s">
        <v>88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2" customFormat="1" ht="11.4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s="12" customFormat="1" ht="11.45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s="12" customFormat="1" ht="11.45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s="12" customFormat="1" ht="11.4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s="12" customFormat="1" ht="11.4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s="12" customFormat="1" ht="11.45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s="12" customFormat="1" ht="11.4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s="12" customFormat="1" ht="11.4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s="12" customFormat="1" ht="11.4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s="12" customFormat="1" ht="11.4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s="12" customFormat="1" ht="11.4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s="12" customFormat="1" ht="11.4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s="12" customFormat="1" ht="11.4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s="12" customFormat="1" ht="11.4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s="12" customFormat="1" ht="11.4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s="12" customFormat="1" ht="11.4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s="12" customFormat="1" ht="11.4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s="12" customFormat="1" ht="11.4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s="12" customFormat="1" ht="11.4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s="12" customFormat="1" ht="11.45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s="12" customFormat="1" ht="11.4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s="12" customFormat="1" ht="11.45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s="12" customFormat="1" ht="11.45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s="12" customFormat="1" ht="11.45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s="12" customFormat="1" ht="11.45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s="12" customFormat="1" ht="11.45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s="12" customFormat="1" ht="11.45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s="12" customFormat="1" ht="11.45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s="12" customFormat="1" ht="11.45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s="12" customFormat="1" ht="11.45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s="12" customFormat="1" ht="11.45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s="12" customFormat="1" ht="11.45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s="12" customFormat="1" ht="11.45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s="12" customFormat="1" ht="11.45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s="12" customFormat="1" ht="11.45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s="12" customFormat="1" ht="11.45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s="12" customFormat="1" ht="11.45" customHeigh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2018-02-21T13:52:49Z</cp:lastPrinted>
  <dcterms:modified xsi:type="dcterms:W3CDTF">2020-03-17T08:44:55Z</dcterms:modified>
</cp:coreProperties>
</file>