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585" windowHeight="96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W23" i="1" l="1"/>
  <c r="V23" i="1"/>
  <c r="U23" i="1"/>
  <c r="W21" i="1"/>
  <c r="V21" i="1"/>
  <c r="U21" i="1"/>
  <c r="U24" i="1" s="1"/>
  <c r="Y32" i="1" l="1"/>
  <c r="I29" i="1"/>
  <c r="I39" i="1" s="1"/>
  <c r="AC24" i="1"/>
  <c r="Y24" i="1"/>
  <c r="X24" i="1"/>
  <c r="O24" i="1"/>
  <c r="K24" i="1"/>
  <c r="AC23" i="1"/>
  <c r="AA23" i="1"/>
  <c r="Y23" i="1"/>
  <c r="T23" i="1"/>
  <c r="S23" i="1"/>
  <c r="Q23" i="1"/>
  <c r="P23" i="1"/>
  <c r="O23" i="1"/>
  <c r="M23" i="1"/>
  <c r="K23" i="1"/>
  <c r="I23" i="1"/>
  <c r="X22" i="1"/>
  <c r="X23" i="1" s="1"/>
  <c r="G22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<sst xmlns="http://schemas.openxmlformats.org/spreadsheetml/2006/main" count="92" uniqueCount="90">
  <si>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</si>
  <si>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</si>
  <si>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</si>
  <si>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</si>
  <si>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</si>
  <si>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</si>
  <si>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</si>
  <si>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</si>
  <si>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</si>
  <si>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</si>
  <si>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</si>
  <si>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</si>
  <si>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</si>
  <si>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</si>
  <si>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</si>
  <si>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</si>
  <si>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</si>
  <si>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</si>
  <si>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</si>
  <si>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</si>
  <si>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</si>
  <si>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</si>
  <si>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</si>
  <si>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</si>
  <si>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</si>
  <si>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</si>
  <si>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</si>
  <si>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</si>
  <si>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</si>
  <si>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</si>
  <si>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</si>
  <si>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</si>
  <si>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</si>
  <si>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</si>
  <si>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</si>
  <si>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</si>
  <si>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</si>
  <si>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</si>
  <si>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</si>
  <si>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</si>
  <si>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</si>
  <si>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</si>
  <si>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</si>
  <si>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</si>
  <si>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</si>
  <si>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</si>
  <si>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</si>
  <si>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</si>
  <si>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</si>
  <si>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</si>
  <si>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</si>
  <si>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</si>
  <si>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</si>
  <si>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</si>
  <si>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</si>
  <si>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</si>
  <si>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</si>
  <si>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</si>
  <si>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</si>
  <si>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</si>
  <si>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</si>
  <si>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</si>
  <si>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</si>
  <si>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</si>
  <si>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</si>
  <si>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</si>
  <si>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</si>
  <si>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</si>
  <si>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</si>
  <si>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</si>
  <si>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</si>
  <si>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</si>
  <si>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</si>
  <si>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</si>
  <si>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</si>
  <si>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</si>
  <si>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</si>
  <si>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</si>
  <si>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</si>
  <si>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</si>
  <si>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</si>
  <si>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</si>
  <si>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</si>
  <si>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</si>
  <si>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</si>
  <si>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</si>
  <si>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</si>
  <si>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</si>
  <si>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</si>
  <si>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- 30 шт.
 Ремонт системы ТВС (внутриквартирные) - 101,27 мп
 Ремонт системы ТВС (в подъезде) - 78,73 мп
 Ремонт системы ТВС (разводка) - 9 мп
 Ремонт теплоизоляции трубопровода - 13 мп
 Замена неисправных уч. эл./сети - 67,5 мп
 Замена автоматических выключателей - 26 шт
 Замена светильников - 12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</si>
</sst>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0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7.5" style="1" customWidth="1"/>
    <col min="22" max="22" width="12.6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14563.69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1960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215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0">
        <v>8798.2800000000007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11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3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5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104.1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0">
        <f>2488+3173.31</f>
        <v>5661.3099999999995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20</v>
      </c>
      <c r="J14" s="117"/>
      <c r="K14" s="117"/>
      <c r="L14" s="117"/>
      <c r="M14" s="117"/>
      <c r="N14" s="7"/>
      <c r="O14" s="116" t="s">
        <v>21</v>
      </c>
      <c r="P14" s="116"/>
      <c r="Q14" s="116"/>
      <c r="R14" s="116"/>
      <c r="S14" s="116"/>
      <c r="T14" s="116"/>
      <c r="U14" s="116"/>
      <c r="V14" s="116"/>
      <c r="W14" s="116"/>
      <c r="X14" s="117">
        <v>404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2:30" s="8" customFormat="1" ht="18" customHeight="1" thickBot="1" x14ac:dyDescent="0.25">
      <c r="B16" s="21">
        <v>1</v>
      </c>
      <c r="C16" s="118" t="s">
        <v>22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3" customFormat="1" ht="21.95" customHeight="1" x14ac:dyDescent="0.2">
      <c r="A17" s="8"/>
      <c r="B17" s="120" t="s">
        <v>23</v>
      </c>
      <c r="C17" s="122" t="s">
        <v>24</v>
      </c>
      <c r="D17" s="122"/>
      <c r="E17" s="122"/>
      <c r="F17" s="122"/>
      <c r="G17" s="122" t="s">
        <v>25</v>
      </c>
      <c r="H17" s="122"/>
      <c r="I17" s="122" t="s">
        <v>26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27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3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22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3" customFormat="1" ht="18.75" customHeight="1" x14ac:dyDescent="0.2">
      <c r="A19" s="8"/>
      <c r="B19" s="23" t="s">
        <v>28</v>
      </c>
      <c r="C19" s="111" t="s">
        <v>30</v>
      </c>
      <c r="D19" s="111"/>
      <c r="E19" s="111"/>
      <c r="F19" s="111"/>
      <c r="G19" s="92">
        <f>I19+P19+U19+V19</f>
        <v>3510.71</v>
      </c>
      <c r="H19" s="92"/>
      <c r="I19" s="112">
        <v>1517.95</v>
      </c>
      <c r="J19" s="112"/>
      <c r="K19" s="112"/>
      <c r="L19" s="112"/>
      <c r="M19" s="112"/>
      <c r="N19" s="112"/>
      <c r="O19" s="112"/>
      <c r="P19" s="112">
        <v>1958.93</v>
      </c>
      <c r="Q19" s="112"/>
      <c r="R19" s="112"/>
      <c r="S19" s="112"/>
      <c r="T19" s="112"/>
      <c r="U19" s="37">
        <v>33.83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3" customFormat="1" ht="18.75" customHeight="1" x14ac:dyDescent="0.2">
      <c r="A20" s="8"/>
      <c r="B20" s="23" t="s">
        <v>29</v>
      </c>
      <c r="C20" s="91" t="s">
        <v>32</v>
      </c>
      <c r="D20" s="91"/>
      <c r="E20" s="91"/>
      <c r="F20" s="91"/>
      <c r="G20" s="92">
        <f t="shared" ref="G20:G23" si="0">I20+P20+U20+V20</f>
        <v>5442.3609999999999</v>
      </c>
      <c r="H20" s="92"/>
      <c r="I20" s="96">
        <v>5401.74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35">
        <v>40.621000000000002</v>
      </c>
      <c r="V20" s="96">
        <v>0</v>
      </c>
      <c r="W20" s="107"/>
      <c r="X20" s="108">
        <v>472.28057999999999</v>
      </c>
      <c r="Y20" s="109"/>
      <c r="Z20" s="109"/>
      <c r="AA20" s="109"/>
      <c r="AB20" s="109"/>
      <c r="AC20" s="109"/>
      <c r="AD20" s="110"/>
    </row>
    <row r="21" spans="1:37" s="13" customFormat="1" ht="18.75" customHeight="1" x14ac:dyDescent="0.2">
      <c r="A21" s="8"/>
      <c r="B21" s="24" t="s">
        <v>31</v>
      </c>
      <c r="C21" s="91" t="s">
        <v>34</v>
      </c>
      <c r="D21" s="91"/>
      <c r="E21" s="91"/>
      <c r="F21" s="91"/>
      <c r="G21" s="92">
        <f t="shared" si="0"/>
        <v>6686.7549999999992</v>
      </c>
      <c r="H21" s="92"/>
      <c r="I21" s="96">
        <f>I19+I20-I22</f>
        <v>5355.2699999999995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1286.3499999999999</v>
      </c>
      <c r="Q21" s="96">
        <f>P19+Q20-Q22</f>
        <v>1958.93</v>
      </c>
      <c r="R21" s="96"/>
      <c r="S21" s="96">
        <f t="shared" ref="S21" si="1">S19+S20-S22</f>
        <v>0</v>
      </c>
      <c r="T21" s="96">
        <f>T19+T20-T22</f>
        <v>0</v>
      </c>
      <c r="U21" s="35">
        <f>U19+U20-U22</f>
        <v>45.134999999999991</v>
      </c>
      <c r="V21" s="96">
        <f>V19+V20-V22</f>
        <v>0</v>
      </c>
      <c r="W21" s="107">
        <f>W19+W20-W22</f>
        <v>0</v>
      </c>
      <c r="X21" s="108">
        <v>354.74946999999997</v>
      </c>
      <c r="Y21" s="109"/>
      <c r="Z21" s="109"/>
      <c r="AA21" s="109"/>
      <c r="AB21" s="109"/>
      <c r="AC21" s="109"/>
      <c r="AD21" s="110"/>
    </row>
    <row r="22" spans="1:37" s="13" customFormat="1" ht="18.75" customHeight="1" x14ac:dyDescent="0.2">
      <c r="A22" s="8"/>
      <c r="B22" s="24" t="s">
        <v>33</v>
      </c>
      <c r="C22" s="91" t="s">
        <v>36</v>
      </c>
      <c r="D22" s="91"/>
      <c r="E22" s="91"/>
      <c r="F22" s="91"/>
      <c r="G22" s="92">
        <f t="shared" si="0"/>
        <v>2266.3159999999998</v>
      </c>
      <c r="H22" s="92"/>
      <c r="I22" s="96">
        <v>1564.42</v>
      </c>
      <c r="J22" s="96"/>
      <c r="K22" s="96"/>
      <c r="L22" s="96"/>
      <c r="M22" s="96"/>
      <c r="N22" s="96"/>
      <c r="O22" s="96"/>
      <c r="P22" s="96">
        <v>672.58</v>
      </c>
      <c r="Q22" s="96"/>
      <c r="R22" s="96"/>
      <c r="S22" s="96"/>
      <c r="T22" s="96"/>
      <c r="U22" s="35">
        <v>29.315999999999999</v>
      </c>
      <c r="V22" s="96">
        <v>0</v>
      </c>
      <c r="W22" s="107"/>
      <c r="X22" s="108">
        <f>X19+X20-X21</f>
        <v>117.53111000000001</v>
      </c>
      <c r="Y22" s="109"/>
      <c r="Z22" s="109"/>
      <c r="AA22" s="109"/>
      <c r="AB22" s="109"/>
      <c r="AC22" s="109"/>
      <c r="AD22" s="110"/>
    </row>
    <row r="23" spans="1:37" s="13" customFormat="1" ht="18.75" customHeight="1" x14ac:dyDescent="0.2">
      <c r="A23" s="8"/>
      <c r="B23" s="24" t="s">
        <v>35</v>
      </c>
      <c r="C23" s="91" t="s">
        <v>38</v>
      </c>
      <c r="D23" s="91"/>
      <c r="E23" s="91"/>
      <c r="F23" s="91"/>
      <c r="G23" s="92">
        <f t="shared" si="0"/>
        <v>-1244.3939999999998</v>
      </c>
      <c r="H23" s="92"/>
      <c r="I23" s="96">
        <f>I22-I19</f>
        <v>46.470000000000027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-1286.3499999999999</v>
      </c>
      <c r="Q23" s="96">
        <f>Q22-P19</f>
        <v>-1958.93</v>
      </c>
      <c r="R23" s="96"/>
      <c r="S23" s="96">
        <f t="shared" ref="S23" si="4">S22-S19</f>
        <v>0</v>
      </c>
      <c r="T23" s="96">
        <f>T22-T19</f>
        <v>0</v>
      </c>
      <c r="U23" s="35">
        <f>U22-U19</f>
        <v>-4.5139999999999993</v>
      </c>
      <c r="V23" s="97">
        <f>V22-V19</f>
        <v>0</v>
      </c>
      <c r="W23" s="98">
        <f>W22-W19</f>
        <v>0</v>
      </c>
      <c r="X23" s="99">
        <f>X22-X19</f>
        <v>117.53111000000001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3" customFormat="1" ht="18.75" customHeight="1" thickBot="1" x14ac:dyDescent="0.25">
      <c r="A24" s="8"/>
      <c r="B24" s="25" t="s">
        <v>37</v>
      </c>
      <c r="C24" s="93" t="s">
        <v>39</v>
      </c>
      <c r="D24" s="93"/>
      <c r="E24" s="93"/>
      <c r="F24" s="93"/>
      <c r="G24" s="94">
        <f>G21/G20</f>
        <v>1.2286496614245177</v>
      </c>
      <c r="H24" s="95"/>
      <c r="I24" s="102">
        <f>I21/I20</f>
        <v>0.99139721645247636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36">
        <f>U21/U20</f>
        <v>1.1111247876714012</v>
      </c>
      <c r="V24" s="102"/>
      <c r="W24" s="103"/>
      <c r="X24" s="104">
        <f>X21/X20</f>
        <v>0.75114134483361561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7" s="14" customFormat="1" ht="36" customHeight="1" thickBot="1" x14ac:dyDescent="0.25">
      <c r="B26" s="26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7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16" customFormat="1" ht="36" customHeight="1" x14ac:dyDescent="0.2">
      <c r="A27" s="15"/>
      <c r="B27" s="28" t="s">
        <v>41</v>
      </c>
      <c r="C27" s="85" t="s">
        <v>42</v>
      </c>
      <c r="D27" s="85"/>
      <c r="E27" s="85"/>
      <c r="F27" s="85"/>
      <c r="G27" s="85"/>
      <c r="H27" s="85"/>
      <c r="I27" s="146">
        <v>1731.9826</v>
      </c>
      <c r="J27" s="146"/>
      <c r="K27" s="146"/>
      <c r="L27" s="146"/>
      <c r="M27" s="146"/>
      <c r="N27" s="29"/>
      <c r="O27" s="86" t="s">
        <v>43</v>
      </c>
      <c r="P27" s="87"/>
      <c r="Q27" s="87"/>
      <c r="R27" s="88" t="s">
        <v>44</v>
      </c>
      <c r="S27" s="88"/>
      <c r="T27" s="88"/>
      <c r="U27" s="88"/>
      <c r="V27" s="88"/>
      <c r="W27" s="88"/>
      <c r="X27" s="88"/>
      <c r="Y27" s="89">
        <v>15.02</v>
      </c>
      <c r="Z27" s="89"/>
      <c r="AA27" s="89"/>
      <c r="AB27" s="89"/>
      <c r="AC27" s="89"/>
      <c r="AD27" s="90"/>
      <c r="AG27" s="17"/>
      <c r="AH27" s="17"/>
      <c r="AI27" s="17"/>
      <c r="AJ27" s="17"/>
      <c r="AK27" s="17"/>
    </row>
    <row r="28" spans="1:37" s="15" customFormat="1" ht="30" customHeight="1" x14ac:dyDescent="0.2">
      <c r="B28" s="30" t="s">
        <v>45</v>
      </c>
      <c r="C28" s="84" t="s">
        <v>77</v>
      </c>
      <c r="D28" s="84"/>
      <c r="E28" s="84"/>
      <c r="F28" s="84"/>
      <c r="G28" s="84"/>
      <c r="H28" s="84"/>
      <c r="I28" s="147">
        <v>1410.82224</v>
      </c>
      <c r="J28" s="147"/>
      <c r="K28" s="147"/>
      <c r="L28" s="147"/>
      <c r="M28" s="147"/>
      <c r="N28" s="31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21.196000000000002</v>
      </c>
      <c r="Z28" s="70"/>
      <c r="AA28" s="70"/>
      <c r="AB28" s="70"/>
      <c r="AC28" s="70"/>
      <c r="AD28" s="71"/>
      <c r="AG28" s="18"/>
      <c r="AH28" s="18"/>
      <c r="AI28" s="18"/>
      <c r="AJ28" s="18"/>
      <c r="AK28" s="18"/>
    </row>
    <row r="29" spans="1:37" s="15" customFormat="1" ht="30" customHeight="1" x14ac:dyDescent="0.2">
      <c r="B29" s="30" t="s">
        <v>48</v>
      </c>
      <c r="C29" s="84" t="s">
        <v>78</v>
      </c>
      <c r="D29" s="84"/>
      <c r="E29" s="84"/>
      <c r="F29" s="84"/>
      <c r="G29" s="84"/>
      <c r="H29" s="84"/>
      <c r="I29" s="147">
        <f>I30+I31+I32+I33+I34+I35+I36</f>
        <v>3351.0742499999997</v>
      </c>
      <c r="J29" s="147"/>
      <c r="K29" s="147"/>
      <c r="L29" s="147"/>
      <c r="M29" s="147"/>
      <c r="N29" s="31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2.4860000000000002</v>
      </c>
      <c r="Z29" s="70"/>
      <c r="AA29" s="70"/>
      <c r="AB29" s="70"/>
      <c r="AC29" s="70"/>
      <c r="AD29" s="71"/>
      <c r="AG29" s="18"/>
      <c r="AH29" s="18"/>
      <c r="AI29" s="18"/>
      <c r="AJ29" s="18"/>
      <c r="AK29" s="18"/>
    </row>
    <row r="30" spans="1:37" s="15" customFormat="1" ht="30" customHeight="1" x14ac:dyDescent="0.2">
      <c r="B30" s="32" t="s">
        <v>51</v>
      </c>
      <c r="C30" s="45" t="s">
        <v>79</v>
      </c>
      <c r="D30" s="45"/>
      <c r="E30" s="45"/>
      <c r="F30" s="45"/>
      <c r="G30" s="45"/>
      <c r="H30" s="45"/>
      <c r="I30" s="148">
        <v>1050.9352100000001</v>
      </c>
      <c r="J30" s="148"/>
      <c r="K30" s="148"/>
      <c r="L30" s="148"/>
      <c r="M30" s="148"/>
      <c r="N30" s="31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11.211</v>
      </c>
      <c r="Z30" s="70"/>
      <c r="AA30" s="70"/>
      <c r="AB30" s="70"/>
      <c r="AC30" s="70"/>
      <c r="AD30" s="71"/>
      <c r="AG30" s="18"/>
      <c r="AH30" s="18"/>
      <c r="AI30" s="18"/>
      <c r="AJ30" s="18"/>
      <c r="AK30" s="18"/>
    </row>
    <row r="31" spans="1:37" s="15" customFormat="1" ht="30" customHeight="1" thickBot="1" x14ac:dyDescent="0.25">
      <c r="B31" s="32" t="s">
        <v>53</v>
      </c>
      <c r="C31" s="45" t="s">
        <v>54</v>
      </c>
      <c r="D31" s="45"/>
      <c r="E31" s="45"/>
      <c r="F31" s="45"/>
      <c r="G31" s="45"/>
      <c r="H31" s="45"/>
      <c r="I31" s="148"/>
      <c r="J31" s="148"/>
      <c r="K31" s="148"/>
      <c r="L31" s="148"/>
      <c r="M31" s="148"/>
      <c r="N31" s="31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247.98500000000001</v>
      </c>
      <c r="Z31" s="75"/>
      <c r="AA31" s="75"/>
      <c r="AB31" s="75"/>
      <c r="AC31" s="75"/>
      <c r="AD31" s="76"/>
      <c r="AG31" s="18"/>
      <c r="AH31" s="18"/>
      <c r="AI31" s="18"/>
      <c r="AJ31" s="18"/>
      <c r="AK31" s="18"/>
    </row>
    <row r="32" spans="1:37" s="15" customFormat="1" ht="30" customHeight="1" thickBot="1" x14ac:dyDescent="0.25">
      <c r="B32" s="32" t="s">
        <v>57</v>
      </c>
      <c r="C32" s="45" t="s">
        <v>58</v>
      </c>
      <c r="D32" s="45"/>
      <c r="E32" s="45"/>
      <c r="F32" s="45"/>
      <c r="G32" s="45"/>
      <c r="H32" s="45"/>
      <c r="I32" s="148">
        <v>100.20596</v>
      </c>
      <c r="J32" s="148"/>
      <c r="K32" s="148"/>
      <c r="L32" s="148"/>
      <c r="M32" s="148"/>
      <c r="N32" s="31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297.89800000000002</v>
      </c>
      <c r="Z32" s="46"/>
      <c r="AA32" s="46"/>
      <c r="AB32" s="46"/>
      <c r="AC32" s="46"/>
      <c r="AD32" s="47"/>
      <c r="AG32" s="18"/>
      <c r="AH32" s="18"/>
      <c r="AI32" s="18"/>
      <c r="AJ32" s="18"/>
      <c r="AK32" s="18"/>
    </row>
    <row r="33" spans="2:37" s="8" customFormat="1" ht="30" customHeight="1" thickTop="1" x14ac:dyDescent="0.2">
      <c r="B33" s="32" t="s">
        <v>60</v>
      </c>
      <c r="C33" s="45" t="s">
        <v>61</v>
      </c>
      <c r="D33" s="45"/>
      <c r="E33" s="45"/>
      <c r="F33" s="45"/>
      <c r="G33" s="45"/>
      <c r="H33" s="45"/>
      <c r="I33" s="148">
        <v>640.61194</v>
      </c>
      <c r="J33" s="148"/>
      <c r="K33" s="148"/>
      <c r="L33" s="148"/>
      <c r="M33" s="148"/>
      <c r="N33" s="31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19"/>
      <c r="AH33" s="19"/>
      <c r="AI33" s="19"/>
      <c r="AJ33" s="19"/>
      <c r="AK33" s="19"/>
    </row>
    <row r="34" spans="2:37" s="8" customFormat="1" ht="30" customHeight="1" x14ac:dyDescent="0.2">
      <c r="B34" s="33" t="s">
        <v>62</v>
      </c>
      <c r="C34" s="51" t="s">
        <v>63</v>
      </c>
      <c r="D34" s="51"/>
      <c r="E34" s="51"/>
      <c r="F34" s="51"/>
      <c r="G34" s="51"/>
      <c r="H34" s="51"/>
      <c r="I34" s="149">
        <v>675.81455000000005</v>
      </c>
      <c r="J34" s="149"/>
      <c r="K34" s="149"/>
      <c r="L34" s="149"/>
      <c r="M34" s="149"/>
      <c r="N34" s="20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19"/>
      <c r="AH34" s="19"/>
      <c r="AI34" s="19"/>
      <c r="AJ34" s="19"/>
      <c r="AK34" s="19"/>
    </row>
    <row r="35" spans="2:37" s="8" customFormat="1" ht="30" customHeight="1" x14ac:dyDescent="0.2">
      <c r="B35" s="32" t="s">
        <v>64</v>
      </c>
      <c r="C35" s="45" t="s">
        <v>65</v>
      </c>
      <c r="D35" s="45"/>
      <c r="E35" s="45"/>
      <c r="F35" s="45"/>
      <c r="G35" s="45"/>
      <c r="H35" s="45"/>
      <c r="I35" s="148">
        <v>709.36933999999997</v>
      </c>
      <c r="J35" s="148"/>
      <c r="K35" s="148"/>
      <c r="L35" s="148"/>
      <c r="M35" s="148"/>
      <c r="N35" s="31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19"/>
      <c r="AH35" s="19"/>
      <c r="AI35" s="19"/>
      <c r="AJ35" s="19"/>
      <c r="AK35" s="19"/>
    </row>
    <row r="36" spans="2:37" s="8" customFormat="1" ht="30" customHeight="1" x14ac:dyDescent="0.2">
      <c r="B36" s="32" t="s">
        <v>66</v>
      </c>
      <c r="C36" s="45" t="s">
        <v>67</v>
      </c>
      <c r="D36" s="45"/>
      <c r="E36" s="45"/>
      <c r="F36" s="45"/>
      <c r="G36" s="45"/>
      <c r="H36" s="45"/>
      <c r="I36" s="148">
        <v>174.13724999999999</v>
      </c>
      <c r="J36" s="148"/>
      <c r="K36" s="148"/>
      <c r="L36" s="148"/>
      <c r="M36" s="148"/>
      <c r="N36" s="20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4" t="s">
        <v>68</v>
      </c>
      <c r="C37" s="61" t="s">
        <v>82</v>
      </c>
      <c r="D37" s="61"/>
      <c r="E37" s="61"/>
      <c r="F37" s="61"/>
      <c r="G37" s="61"/>
      <c r="H37" s="61"/>
      <c r="I37" s="150">
        <v>56.211120000000001</v>
      </c>
      <c r="J37" s="150"/>
      <c r="K37" s="150"/>
      <c r="L37" s="150"/>
      <c r="M37" s="150"/>
      <c r="N37" s="31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4" t="s">
        <v>69</v>
      </c>
      <c r="C38" s="61" t="s">
        <v>83</v>
      </c>
      <c r="D38" s="61"/>
      <c r="E38" s="61"/>
      <c r="F38" s="61"/>
      <c r="G38" s="61"/>
      <c r="H38" s="61"/>
      <c r="I38" s="150"/>
      <c r="J38" s="150"/>
      <c r="K38" s="150"/>
      <c r="L38" s="150"/>
      <c r="M38" s="150"/>
      <c r="N38" s="20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6550.0902099999994</v>
      </c>
      <c r="J39" s="65"/>
      <c r="K39" s="65"/>
      <c r="L39" s="65"/>
      <c r="M39" s="66"/>
      <c r="N39" s="31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3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3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3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3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3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3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3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3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3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3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3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3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3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3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3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3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3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3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3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3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3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3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3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3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3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3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3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3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3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3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3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3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3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3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3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3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3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3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3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3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3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3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3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3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3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3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3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3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3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3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2018-02-12T09:25:27Z</cp:lastPrinted>
  <dcterms:modified xsi:type="dcterms:W3CDTF">2020-03-18T11:26:51Z</dcterms:modified>
</cp:coreProperties>
</file>