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685" windowHeight="856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G23" i="1" s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1" i="1" l="1"/>
  <c r="G24" i="1" s="1"/>
  <c r="V7" i="1"/>
</calcChain>
</file>

<file path=xl/sharedStrings.xml><?xml version="1.0" encoding="utf-8"?>
<sst xmlns="http://schemas.openxmlformats.org/spreadsheetml/2006/main" count="92" uniqueCount="89">
  <si>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</si>
  <si>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</si>
  <si>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</si>
  <si>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</si>
  <si>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</si>
  <si>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</si>
  <si>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</si>
  <si>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</si>
  <si>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</si>
  <si>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</si>
  <si>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</si>
  <si>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</si>
  <si>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</si>
  <si>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</si>
  <si>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</si>
  <si>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</si>
  <si>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</si>
  <si>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</si>
  <si>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</si>
  <si>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</si>
  <si>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</si>
  <si>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</si>
  <si>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</si>
  <si>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</si>
  <si>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</si>
  <si>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</si>
  <si>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</si>
  <si>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</si>
  <si>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</si>
  <si>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</si>
  <si>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</si>
  <si>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</si>
  <si>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</si>
  <si>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</si>
  <si>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</si>
  <si>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</si>
  <si>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</si>
  <si>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</si>
  <si>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</si>
  <si>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</si>
  <si>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</si>
  <si>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</si>
  <si>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</si>
  <si>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</si>
  <si>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</si>
  <si>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</si>
  <si>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</si>
  <si>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</si>
  <si>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</si>
  <si>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</si>
  <si>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</si>
  <si>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</si>
  <si>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</si>
  <si>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</si>
  <si>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</si>
  <si>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</si>
  <si>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</si>
  <si>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</si>
  <si>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</si>
  <si>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</si>
  <si>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</si>
  <si>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</si>
  <si>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</si>
  <si>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</si>
  <si>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</si>
  <si>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</si>
  <si>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</si>
  <si>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</si>
  <si>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</si>
  <si>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</si>
  <si>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</si>
  <si>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</si>
  <si>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</si>
  <si>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</si>
  <si>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</si>
  <si>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</si>
  <si>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</si>
  <si>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</si>
  <si>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</si>
  <si>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</si>
  <si>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</si>
  <si>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</si>
  <si>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</si>
  <si>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</si>
  <si>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</si>
  <si>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</si>
  <si>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</si>
  <si>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</si>
  <si>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- 6 шт.
 Ремонт системы ТВС (внутриквартирные) - 3,15 мп
 Ремонт системы ТВС (разводка) - 0,5 мп
 Ремонт теплоизоляции трубопровода - 4 мп
 Замена неисправных уч. эл./сети - 2 мп
 Замена автоматических выключателей - 7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</si>
</sst>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zoomScale="115" zoomScaleNormal="115" workbookViewId="0">
      <selection activeCell="I29" activeCellId="1" sqref="I28:M28 I29:M2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83203125" style="1" customWidth="1"/>
    <col min="21" max="21" width="17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69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10079.400000000001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1985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105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6668.6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9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6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3410.8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17</v>
      </c>
      <c r="J14" s="64"/>
      <c r="K14" s="64"/>
      <c r="L14" s="64"/>
      <c r="M14" s="64"/>
      <c r="N14" s="7"/>
      <c r="O14" s="63" t="s">
        <v>20</v>
      </c>
      <c r="P14" s="63"/>
      <c r="Q14" s="63"/>
      <c r="R14" s="63"/>
      <c r="S14" s="63"/>
      <c r="T14" s="63"/>
      <c r="U14" s="63"/>
      <c r="V14" s="63"/>
      <c r="W14" s="63"/>
      <c r="X14" s="64">
        <v>240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5" t="s">
        <v>21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1" customFormat="1" ht="21.95" customHeight="1" x14ac:dyDescent="0.2">
      <c r="A17" s="8"/>
      <c r="B17" s="67" t="s">
        <v>22</v>
      </c>
      <c r="C17" s="69" t="s">
        <v>23</v>
      </c>
      <c r="D17" s="69"/>
      <c r="E17" s="69"/>
      <c r="F17" s="69"/>
      <c r="G17" s="69" t="s">
        <v>24</v>
      </c>
      <c r="H17" s="69"/>
      <c r="I17" s="69" t="s">
        <v>25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26</v>
      </c>
      <c r="V17" s="69"/>
      <c r="W17" s="71"/>
      <c r="X17" s="67" t="s">
        <v>70</v>
      </c>
      <c r="Y17" s="69"/>
      <c r="Z17" s="69"/>
      <c r="AA17" s="69"/>
      <c r="AB17" s="69"/>
      <c r="AC17" s="69"/>
      <c r="AD17" s="71"/>
    </row>
    <row r="18" spans="1:37" s="11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71</v>
      </c>
      <c r="J18" s="73"/>
      <c r="K18" s="73"/>
      <c r="L18" s="73"/>
      <c r="M18" s="73"/>
      <c r="N18" s="73"/>
      <c r="O18" s="73"/>
      <c r="P18" s="73" t="s">
        <v>72</v>
      </c>
      <c r="Q18" s="73"/>
      <c r="R18" s="73"/>
      <c r="S18" s="73"/>
      <c r="T18" s="73"/>
      <c r="U18" s="12" t="s">
        <v>73</v>
      </c>
      <c r="V18" s="73" t="s">
        <v>74</v>
      </c>
      <c r="W18" s="74"/>
      <c r="X18" s="68"/>
      <c r="Y18" s="70"/>
      <c r="Z18" s="70"/>
      <c r="AA18" s="70"/>
      <c r="AB18" s="70"/>
      <c r="AC18" s="70"/>
      <c r="AD18" s="72"/>
    </row>
    <row r="19" spans="1:37" s="11" customFormat="1" ht="18.75" customHeight="1" x14ac:dyDescent="0.2">
      <c r="A19" s="8"/>
      <c r="B19" s="13" t="s">
        <v>27</v>
      </c>
      <c r="C19" s="75" t="s">
        <v>29</v>
      </c>
      <c r="D19" s="75"/>
      <c r="E19" s="75"/>
      <c r="F19" s="75"/>
      <c r="G19" s="76">
        <f>I19+P19+U19+V19</f>
        <v>3264.37</v>
      </c>
      <c r="H19" s="76"/>
      <c r="I19" s="78">
        <v>1510.9</v>
      </c>
      <c r="J19" s="78"/>
      <c r="K19" s="78"/>
      <c r="L19" s="78"/>
      <c r="M19" s="78"/>
      <c r="N19" s="78"/>
      <c r="O19" s="78"/>
      <c r="P19" s="78">
        <v>1753.47</v>
      </c>
      <c r="Q19" s="78"/>
      <c r="R19" s="78"/>
      <c r="S19" s="78"/>
      <c r="T19" s="78"/>
      <c r="U19" s="14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1" customFormat="1" ht="18.75" customHeight="1" x14ac:dyDescent="0.2">
      <c r="A20" s="8"/>
      <c r="B20" s="13" t="s">
        <v>28</v>
      </c>
      <c r="C20" s="77" t="s">
        <v>31</v>
      </c>
      <c r="D20" s="77"/>
      <c r="E20" s="77"/>
      <c r="F20" s="77"/>
      <c r="G20" s="76">
        <f t="shared" ref="G20:G23" si="0">I20+P20+U20+V20</f>
        <v>5214.6099999999997</v>
      </c>
      <c r="H20" s="76"/>
      <c r="I20" s="82">
        <v>5214.6099999999997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5">
        <v>0</v>
      </c>
      <c r="V20" s="82">
        <v>0</v>
      </c>
      <c r="W20" s="83"/>
      <c r="X20" s="84">
        <v>99.513000000000005</v>
      </c>
      <c r="Y20" s="85"/>
      <c r="Z20" s="85"/>
      <c r="AA20" s="85"/>
      <c r="AB20" s="85"/>
      <c r="AC20" s="85"/>
      <c r="AD20" s="86"/>
    </row>
    <row r="21" spans="1:37" s="11" customFormat="1" ht="18.75" customHeight="1" x14ac:dyDescent="0.2">
      <c r="A21" s="8"/>
      <c r="B21" s="16" t="s">
        <v>30</v>
      </c>
      <c r="C21" s="77" t="s">
        <v>33</v>
      </c>
      <c r="D21" s="77"/>
      <c r="E21" s="77"/>
      <c r="F21" s="77"/>
      <c r="G21" s="76">
        <f t="shared" si="0"/>
        <v>6255.78</v>
      </c>
      <c r="H21" s="76"/>
      <c r="I21" s="82">
        <f>I19+I20-I22</f>
        <v>5339.5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916.28</v>
      </c>
      <c r="Q21" s="82">
        <f>P19+Q20-Q22</f>
        <v>1753.47</v>
      </c>
      <c r="R21" s="82"/>
      <c r="S21" s="82">
        <f t="shared" ref="S21" si="1">S19+S20-S22</f>
        <v>0</v>
      </c>
      <c r="T21" s="82">
        <f>T19+T20-T22</f>
        <v>0</v>
      </c>
      <c r="U21" s="15">
        <f>U19+U20-U22</f>
        <v>0</v>
      </c>
      <c r="V21" s="82">
        <f>V19+V20-V22</f>
        <v>0</v>
      </c>
      <c r="W21" s="83">
        <f>W19+W20-W22</f>
        <v>0</v>
      </c>
      <c r="X21" s="84">
        <v>67.206999999999994</v>
      </c>
      <c r="Y21" s="85"/>
      <c r="Z21" s="85"/>
      <c r="AA21" s="85"/>
      <c r="AB21" s="85"/>
      <c r="AC21" s="85"/>
      <c r="AD21" s="86"/>
    </row>
    <row r="22" spans="1:37" s="11" customFormat="1" ht="18.75" customHeight="1" x14ac:dyDescent="0.2">
      <c r="A22" s="8"/>
      <c r="B22" s="16" t="s">
        <v>32</v>
      </c>
      <c r="C22" s="77" t="s">
        <v>35</v>
      </c>
      <c r="D22" s="77"/>
      <c r="E22" s="77"/>
      <c r="F22" s="77"/>
      <c r="G22" s="76">
        <f t="shared" si="0"/>
        <v>2223.1999999999998</v>
      </c>
      <c r="H22" s="76"/>
      <c r="I22" s="82">
        <v>1386.01</v>
      </c>
      <c r="J22" s="82"/>
      <c r="K22" s="82"/>
      <c r="L22" s="82"/>
      <c r="M22" s="82"/>
      <c r="N22" s="82"/>
      <c r="O22" s="82"/>
      <c r="P22" s="82">
        <v>837.19</v>
      </c>
      <c r="Q22" s="82"/>
      <c r="R22" s="82"/>
      <c r="S22" s="82"/>
      <c r="T22" s="82"/>
      <c r="U22" s="15">
        <v>0</v>
      </c>
      <c r="V22" s="82">
        <v>0</v>
      </c>
      <c r="W22" s="83"/>
      <c r="X22" s="84">
        <f>X19+X20-X21</f>
        <v>32.306000000000012</v>
      </c>
      <c r="Y22" s="85"/>
      <c r="Z22" s="85"/>
      <c r="AA22" s="85"/>
      <c r="AB22" s="85"/>
      <c r="AC22" s="85"/>
      <c r="AD22" s="86"/>
    </row>
    <row r="23" spans="1:37" s="11" customFormat="1" ht="18.75" customHeight="1" x14ac:dyDescent="0.2">
      <c r="A23" s="8"/>
      <c r="B23" s="16" t="s">
        <v>34</v>
      </c>
      <c r="C23" s="77" t="s">
        <v>37</v>
      </c>
      <c r="D23" s="77"/>
      <c r="E23" s="77"/>
      <c r="F23" s="77"/>
      <c r="G23" s="76">
        <f t="shared" si="0"/>
        <v>-1041.17</v>
      </c>
      <c r="H23" s="76"/>
      <c r="I23" s="82">
        <f>I22-I19</f>
        <v>-124.8900000000001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-916.28</v>
      </c>
      <c r="Q23" s="82">
        <f>Q22-P19</f>
        <v>-1753.47</v>
      </c>
      <c r="R23" s="82"/>
      <c r="S23" s="82">
        <f t="shared" ref="S23" si="4">S22-S19</f>
        <v>0</v>
      </c>
      <c r="T23" s="82">
        <f>T22-T19</f>
        <v>0</v>
      </c>
      <c r="U23" s="15">
        <f>U22-U19</f>
        <v>0</v>
      </c>
      <c r="V23" s="90">
        <f>V22-V19</f>
        <v>0</v>
      </c>
      <c r="W23" s="91">
        <f>W22-W19</f>
        <v>0</v>
      </c>
      <c r="X23" s="92">
        <f>X22-X19</f>
        <v>32.306000000000012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1" customFormat="1" ht="18.75" customHeight="1" thickBot="1" x14ac:dyDescent="0.25">
      <c r="A24" s="8"/>
      <c r="B24" s="17" t="s">
        <v>36</v>
      </c>
      <c r="C24" s="87" t="s">
        <v>38</v>
      </c>
      <c r="D24" s="87"/>
      <c r="E24" s="87"/>
      <c r="F24" s="87"/>
      <c r="G24" s="88">
        <f>G21/G20</f>
        <v>1.1996640208951388</v>
      </c>
      <c r="H24" s="89"/>
      <c r="I24" s="95">
        <f>I21/I20</f>
        <v>1.0239500173550851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18"/>
      <c r="V24" s="95"/>
      <c r="W24" s="96"/>
      <c r="X24" s="97">
        <f>X21/X20</f>
        <v>0.67535899832182722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39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39</v>
      </c>
      <c r="Z26" s="105"/>
      <c r="AA26" s="105"/>
      <c r="AB26" s="105"/>
      <c r="AC26" s="105"/>
      <c r="AD26" s="106"/>
    </row>
    <row r="27" spans="1:37" s="25" customFormat="1" ht="36" customHeight="1" x14ac:dyDescent="0.2">
      <c r="A27" s="22"/>
      <c r="B27" s="23" t="s">
        <v>40</v>
      </c>
      <c r="C27" s="107" t="s">
        <v>41</v>
      </c>
      <c r="D27" s="107"/>
      <c r="E27" s="107"/>
      <c r="F27" s="107"/>
      <c r="G27" s="107"/>
      <c r="H27" s="107"/>
      <c r="I27" s="147">
        <v>933.89846</v>
      </c>
      <c r="J27" s="147"/>
      <c r="K27" s="147"/>
      <c r="L27" s="147"/>
      <c r="M27" s="147"/>
      <c r="N27" s="24"/>
      <c r="O27" s="108" t="s">
        <v>42</v>
      </c>
      <c r="P27" s="109"/>
      <c r="Q27" s="109"/>
      <c r="R27" s="110" t="s">
        <v>43</v>
      </c>
      <c r="S27" s="110"/>
      <c r="T27" s="110"/>
      <c r="U27" s="110"/>
      <c r="V27" s="110"/>
      <c r="W27" s="110"/>
      <c r="X27" s="110"/>
      <c r="Y27" s="111">
        <v>19.154</v>
      </c>
      <c r="Z27" s="111"/>
      <c r="AA27" s="111"/>
      <c r="AB27" s="111"/>
      <c r="AC27" s="111"/>
      <c r="AD27" s="112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44</v>
      </c>
      <c r="C28" s="38" t="s">
        <v>76</v>
      </c>
      <c r="D28" s="38"/>
      <c r="E28" s="38"/>
      <c r="F28" s="38"/>
      <c r="G28" s="38"/>
      <c r="H28" s="38"/>
      <c r="I28" s="148">
        <v>251.20687000000001</v>
      </c>
      <c r="J28" s="148"/>
      <c r="K28" s="148"/>
      <c r="L28" s="148"/>
      <c r="M28" s="148"/>
      <c r="N28" s="28"/>
      <c r="O28" s="39" t="s">
        <v>45</v>
      </c>
      <c r="P28" s="40"/>
      <c r="Q28" s="40"/>
      <c r="R28" s="41" t="s">
        <v>46</v>
      </c>
      <c r="S28" s="41"/>
      <c r="T28" s="41"/>
      <c r="U28" s="41"/>
      <c r="V28" s="41"/>
      <c r="W28" s="41"/>
      <c r="X28" s="41"/>
      <c r="Y28" s="42">
        <v>27.026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47</v>
      </c>
      <c r="C29" s="38" t="s">
        <v>77</v>
      </c>
      <c r="D29" s="38"/>
      <c r="E29" s="38"/>
      <c r="F29" s="38"/>
      <c r="G29" s="38"/>
      <c r="H29" s="38"/>
      <c r="I29" s="148">
        <f>I30+I31+I32+I33+I34+I35+I36</f>
        <v>1802.2739700000002</v>
      </c>
      <c r="J29" s="148"/>
      <c r="K29" s="148"/>
      <c r="L29" s="148"/>
      <c r="M29" s="148"/>
      <c r="N29" s="28"/>
      <c r="O29" s="39" t="s">
        <v>48</v>
      </c>
      <c r="P29" s="40"/>
      <c r="Q29" s="40"/>
      <c r="R29" s="41" t="s">
        <v>49</v>
      </c>
      <c r="S29" s="41"/>
      <c r="T29" s="41"/>
      <c r="U29" s="41"/>
      <c r="V29" s="41"/>
      <c r="W29" s="41"/>
      <c r="X29" s="41"/>
      <c r="Y29" s="42">
        <v>3.1720000000000002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50</v>
      </c>
      <c r="C30" s="113" t="s">
        <v>78</v>
      </c>
      <c r="D30" s="113"/>
      <c r="E30" s="113"/>
      <c r="F30" s="113"/>
      <c r="G30" s="113"/>
      <c r="H30" s="113"/>
      <c r="I30" s="149">
        <v>431.80329999999998</v>
      </c>
      <c r="J30" s="149"/>
      <c r="K30" s="149"/>
      <c r="L30" s="149"/>
      <c r="M30" s="149"/>
      <c r="N30" s="28"/>
      <c r="O30" s="39" t="s">
        <v>51</v>
      </c>
      <c r="P30" s="40"/>
      <c r="Q30" s="40"/>
      <c r="R30" s="41" t="s">
        <v>55</v>
      </c>
      <c r="S30" s="41"/>
      <c r="T30" s="41"/>
      <c r="U30" s="41"/>
      <c r="V30" s="41"/>
      <c r="W30" s="41"/>
      <c r="X30" s="41"/>
      <c r="Y30" s="42">
        <v>14.292999999999999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52</v>
      </c>
      <c r="C31" s="113" t="s">
        <v>53</v>
      </c>
      <c r="D31" s="113"/>
      <c r="E31" s="113"/>
      <c r="F31" s="113"/>
      <c r="G31" s="113"/>
      <c r="H31" s="113"/>
      <c r="I31" s="149">
        <v>341.00925000000001</v>
      </c>
      <c r="J31" s="149"/>
      <c r="K31" s="149"/>
      <c r="L31" s="149"/>
      <c r="M31" s="149"/>
      <c r="N31" s="28"/>
      <c r="O31" s="114" t="s">
        <v>54</v>
      </c>
      <c r="P31" s="115"/>
      <c r="Q31" s="115"/>
      <c r="R31" s="116" t="s">
        <v>58</v>
      </c>
      <c r="S31" s="116"/>
      <c r="T31" s="116"/>
      <c r="U31" s="116"/>
      <c r="V31" s="116"/>
      <c r="W31" s="116"/>
      <c r="X31" s="116"/>
      <c r="Y31" s="117">
        <v>281.99599999999998</v>
      </c>
      <c r="Z31" s="117"/>
      <c r="AA31" s="117"/>
      <c r="AB31" s="117"/>
      <c r="AC31" s="117"/>
      <c r="AD31" s="118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56</v>
      </c>
      <c r="C32" s="113" t="s">
        <v>57</v>
      </c>
      <c r="D32" s="113"/>
      <c r="E32" s="113"/>
      <c r="F32" s="113"/>
      <c r="G32" s="113"/>
      <c r="H32" s="113"/>
      <c r="I32" s="149">
        <v>81.358009999999993</v>
      </c>
      <c r="J32" s="149"/>
      <c r="K32" s="149"/>
      <c r="L32" s="149"/>
      <c r="M32" s="149"/>
      <c r="N32" s="28"/>
      <c r="O32" s="128" t="s">
        <v>79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345.64099999999996</v>
      </c>
      <c r="Z32" s="126"/>
      <c r="AA32" s="126"/>
      <c r="AB32" s="126"/>
      <c r="AC32" s="126"/>
      <c r="AD32" s="127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59</v>
      </c>
      <c r="C33" s="113" t="s">
        <v>60</v>
      </c>
      <c r="D33" s="113"/>
      <c r="E33" s="113"/>
      <c r="F33" s="113"/>
      <c r="G33" s="113"/>
      <c r="H33" s="113"/>
      <c r="I33" s="149">
        <v>208.53455</v>
      </c>
      <c r="J33" s="149"/>
      <c r="K33" s="149"/>
      <c r="L33" s="149"/>
      <c r="M33" s="149"/>
      <c r="N33" s="28"/>
      <c r="O33" s="132" t="s">
        <v>80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61</v>
      </c>
      <c r="C34" s="131" t="s">
        <v>62</v>
      </c>
      <c r="D34" s="131"/>
      <c r="E34" s="131"/>
      <c r="F34" s="131"/>
      <c r="G34" s="131"/>
      <c r="H34" s="131"/>
      <c r="I34" s="150">
        <v>515.45749999999998</v>
      </c>
      <c r="J34" s="150"/>
      <c r="K34" s="150"/>
      <c r="L34" s="150"/>
      <c r="M34" s="150"/>
      <c r="N34" s="9"/>
      <c r="O34" s="135" t="s">
        <v>88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63</v>
      </c>
      <c r="C35" s="113" t="s">
        <v>64</v>
      </c>
      <c r="D35" s="113"/>
      <c r="E35" s="113"/>
      <c r="F35" s="113"/>
      <c r="G35" s="113"/>
      <c r="H35" s="113"/>
      <c r="I35" s="149">
        <v>116.08015</v>
      </c>
      <c r="J35" s="149"/>
      <c r="K35" s="149"/>
      <c r="L35" s="149"/>
      <c r="M35" s="149"/>
      <c r="N35" s="28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65</v>
      </c>
      <c r="C36" s="113" t="s">
        <v>66</v>
      </c>
      <c r="D36" s="113"/>
      <c r="E36" s="113"/>
      <c r="F36" s="113"/>
      <c r="G36" s="113"/>
      <c r="H36" s="113"/>
      <c r="I36" s="149">
        <v>108.03121</v>
      </c>
      <c r="J36" s="149"/>
      <c r="K36" s="149"/>
      <c r="L36" s="149"/>
      <c r="M36" s="149"/>
      <c r="N36" s="9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3" t="s">
        <v>67</v>
      </c>
      <c r="C37" s="141" t="s">
        <v>81</v>
      </c>
      <c r="D37" s="141"/>
      <c r="E37" s="141"/>
      <c r="F37" s="141"/>
      <c r="G37" s="141"/>
      <c r="H37" s="141"/>
      <c r="I37" s="151"/>
      <c r="J37" s="151"/>
      <c r="K37" s="151"/>
      <c r="L37" s="151"/>
      <c r="M37" s="151"/>
      <c r="N37" s="28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3" t="s">
        <v>68</v>
      </c>
      <c r="C38" s="141" t="s">
        <v>82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9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83</v>
      </c>
      <c r="C39" s="143"/>
      <c r="D39" s="143"/>
      <c r="E39" s="143"/>
      <c r="F39" s="143"/>
      <c r="G39" s="143"/>
      <c r="H39" s="144"/>
      <c r="I39" s="145">
        <f>I27+I28+I29+I37+I38</f>
        <v>2987.3793000000005</v>
      </c>
      <c r="J39" s="145"/>
      <c r="K39" s="145"/>
      <c r="L39" s="145"/>
      <c r="M39" s="146"/>
      <c r="N39" s="2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19" t="s">
        <v>84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34" customFormat="1" ht="15.75" customHeight="1" outlineLevel="1" x14ac:dyDescent="0.2">
      <c r="B42" s="36" t="s">
        <v>85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34" customFormat="1" ht="15.75" customHeight="1" outlineLevel="1" thickBot="1" x14ac:dyDescent="0.25">
      <c r="B43" s="37" t="s">
        <v>86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4" customFormat="1" ht="32.25" customHeight="1" x14ac:dyDescent="0.2">
      <c r="B44" s="125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2019-03-22T02:02:11Z</cp:lastPrinted>
  <dcterms:modified xsi:type="dcterms:W3CDTF">2020-03-19T04:11:08Z</dcterms:modified>
</cp:coreProperties>
</file>