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745" windowHeight="89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1" i="1" l="1"/>
  <c r="G24" i="1" s="1"/>
  <c r="G23" i="1"/>
  <c r="I24" i="1"/>
  <c r="V7" i="1"/>
</calcChain>
</file>

<file path=xl/sharedStrings.xml><?xml version="1.0" encoding="utf-8"?>
<sst xmlns="http://schemas.openxmlformats.org/spreadsheetml/2006/main" count="91" uniqueCount="88">
  <si>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</si>
  <si>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</si>
  <si>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</si>
  <si>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д.42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</si>
  <si>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</si>
  <si>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</si>
  <si>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</si>
  <si>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</si>
  <si>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</si>
  <si>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</si>
  <si>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</si>
  <si>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</si>
  <si>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</si>
  <si>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</si>
  <si>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</si>
  <si>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</si>
  <si>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</si>
  <si>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</si>
  <si>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</si>
  <si>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</si>
  <si>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</si>
  <si>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</si>
  <si>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</si>
  <si>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</si>
  <si>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</si>
  <si>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</si>
  <si>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</si>
  <si>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</si>
  <si>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</si>
  <si>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</si>
  <si>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</si>
  <si>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</si>
  <si>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</si>
  <si>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</si>
  <si>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</si>
  <si>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</si>
  <si>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</si>
  <si>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</si>
  <si>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</si>
  <si>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</si>
  <si>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</si>
  <si>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</si>
  <si>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</si>
  <si>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</si>
  <si>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</si>
  <si>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</si>
  <si>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</si>
  <si>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</si>
  <si>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</si>
  <si>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</si>
  <si>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</si>
  <si>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</si>
  <si>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</si>
  <si>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</si>
  <si>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</si>
  <si>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</si>
  <si>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</si>
  <si>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</si>
  <si>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</si>
  <si>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</si>
  <si>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</si>
  <si>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</si>
  <si>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</si>
  <si>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</si>
  <si>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</si>
  <si>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</si>
  <si>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</si>
  <si>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</si>
  <si>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</si>
  <si>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</si>
  <si>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</si>
  <si>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</si>
  <si>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</si>
  <si>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</si>
  <si>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</si>
  <si>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</si>
  <si>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</si>
  <si>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</si>
  <si>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</si>
  <si>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</si>
  <si>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</si>
  <si>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</si>
  <si>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</si>
  <si>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</si>
  <si>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</si>
  <si>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</si>
  <si>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</si>
  <si>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- 14 шт.
 Ремонт системы ТВС (внутриквартирные) - 3,7 мп
 Замена неисправных уч. эл./сети - 144 мп
 Замена автоматических выключателей - 72 шт
 Ремонт, замена щитов - 9 шт
 Замена светильников - 1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</si>
</sst>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копэ-н&quot;"/>
    <numFmt numFmtId="165" formatCode="#,##0.000"/>
    <numFmt numFmtId="166" formatCode="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5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6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3" xfId="0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7" xfId="0" applyNumberFormat="1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49" fontId="6" fillId="2" borderId="56" xfId="0" applyNumberFormat="1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165" fontId="5" fillId="2" borderId="49" xfId="0" applyNumberFormat="1" applyFont="1" applyFill="1" applyBorder="1" applyAlignment="1">
      <alignment horizontal="center" vertical="center" wrapText="1"/>
    </xf>
    <xf numFmtId="165" fontId="5" fillId="2" borderId="71" xfId="0" applyNumberFormat="1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5" fillId="2" borderId="50" xfId="0" applyFont="1" applyFill="1" applyBorder="1" applyAlignment="1">
      <alignment horizontal="left" vertical="center" wrapText="1"/>
    </xf>
    <xf numFmtId="0" fontId="5" fillId="2" borderId="70" xfId="0" applyFont="1" applyFill="1" applyBorder="1" applyAlignment="1">
      <alignment horizontal="left" vertical="center" wrapText="1"/>
    </xf>
    <xf numFmtId="0" fontId="6" fillId="2" borderId="57" xfId="0" applyFont="1" applyFill="1" applyBorder="1" applyAlignment="1">
      <alignment horizontal="left" vertical="center" wrapText="1"/>
    </xf>
    <xf numFmtId="166" fontId="6" fillId="2" borderId="57" xfId="0" applyNumberFormat="1" applyFont="1" applyFill="1" applyBorder="1" applyAlignment="1">
      <alignment horizontal="center" vertical="center"/>
    </xf>
    <xf numFmtId="166" fontId="6" fillId="2" borderId="58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165" fontId="5" fillId="2" borderId="63" xfId="0" applyNumberFormat="1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5" fillId="2" borderId="61" xfId="0" applyFont="1" applyFill="1" applyBorder="1" applyAlignment="1">
      <alignment horizontal="left" vertical="center"/>
    </xf>
    <xf numFmtId="49" fontId="6" fillId="2" borderId="40" xfId="0" applyNumberFormat="1" applyFon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left" vertical="center" wrapText="1"/>
    </xf>
    <xf numFmtId="166" fontId="6" fillId="2" borderId="38" xfId="0" applyNumberFormat="1" applyFont="1" applyFill="1" applyBorder="1" applyAlignment="1">
      <alignment horizontal="center" vertical="center"/>
    </xf>
    <xf numFmtId="166" fontId="6" fillId="2" borderId="39" xfId="0" applyNumberFormat="1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1" fontId="5" fillId="2" borderId="51" xfId="0" applyNumberFormat="1" applyFont="1" applyFill="1" applyBorder="1" applyAlignment="1">
      <alignment horizontal="center" vertical="center"/>
    </xf>
    <xf numFmtId="1" fontId="5" fillId="2" borderId="52" xfId="0" applyNumberFormat="1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left" vertical="center" wrapText="1"/>
    </xf>
    <xf numFmtId="49" fontId="6" fillId="2" borderId="35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vertical="center" wrapText="1"/>
    </xf>
    <xf numFmtId="166" fontId="6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 vertical="center"/>
    </xf>
    <xf numFmtId="10" fontId="5" fillId="2" borderId="45" xfId="0" applyNumberFormat="1" applyFont="1" applyFill="1" applyBorder="1" applyAlignment="1">
      <alignment horizontal="center" vertical="center"/>
    </xf>
    <xf numFmtId="10" fontId="5" fillId="2" borderId="46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6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4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6" fillId="2" borderId="34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0" fontId="5" fillId="2" borderId="34" xfId="0" applyNumberFormat="1" applyFont="1" applyFill="1" applyBorder="1" applyAlignment="1">
      <alignment horizontal="center" vertical="center"/>
    </xf>
    <xf numFmtId="165" fontId="6" fillId="2" borderId="39" xfId="0" applyNumberFormat="1" applyFont="1" applyFill="1" applyBorder="1" applyAlignment="1">
      <alignment horizontal="center" vertical="center"/>
    </xf>
    <xf numFmtId="165" fontId="5" fillId="2" borderId="40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5" fillId="2" borderId="35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5" fontId="5" fillId="2" borderId="55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28" sqref="I28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6640625" style="1" customWidth="1"/>
    <col min="21" max="21" width="19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2:30" ht="15" customHeight="1" x14ac:dyDescent="0.2">
      <c r="B2" s="140" t="s">
        <v>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2:30" ht="15" customHeight="1" x14ac:dyDescent="0.2">
      <c r="B3" s="141" t="s">
        <v>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2:30" ht="15" customHeight="1" x14ac:dyDescent="0.2">
      <c r="B4" s="139" t="s">
        <v>3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2:30" ht="15" customHeight="1" x14ac:dyDescent="0.2">
      <c r="B5" s="139" t="s">
        <v>68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2:30" s="1" customFormat="1" ht="5.0999999999999996" customHeight="1" x14ac:dyDescent="0.2"/>
    <row r="7" spans="2:30" s="1" customFormat="1" ht="21" customHeight="1" x14ac:dyDescent="0.25">
      <c r="B7" s="142" t="s">
        <v>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3"/>
      <c r="O7" s="146" t="s">
        <v>5</v>
      </c>
      <c r="P7" s="146"/>
      <c r="Q7" s="146"/>
      <c r="R7" s="146"/>
      <c r="S7" s="146"/>
      <c r="T7" s="146"/>
      <c r="U7" s="146"/>
      <c r="V7" s="147">
        <f>X10+X12+X13</f>
        <v>6644.2</v>
      </c>
      <c r="W7" s="147"/>
      <c r="X7" s="147"/>
      <c r="Y7" s="148" t="s">
        <v>6</v>
      </c>
      <c r="Z7" s="148"/>
      <c r="AA7" s="148"/>
      <c r="AB7" s="148"/>
      <c r="AC7" s="148"/>
      <c r="AD7" s="148"/>
    </row>
    <row r="8" spans="2:30" s="1" customFormat="1" ht="5.0999999999999996" customHeight="1" x14ac:dyDescent="0.2"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  <c r="N8" s="4"/>
      <c r="O8" s="143"/>
      <c r="P8" s="144"/>
      <c r="Q8" s="144"/>
      <c r="R8" s="144"/>
      <c r="S8" s="144"/>
      <c r="T8" s="144"/>
      <c r="U8" s="144"/>
      <c r="V8" s="4"/>
      <c r="W8" s="4"/>
      <c r="X8" s="4"/>
      <c r="Y8" s="4"/>
      <c r="Z8" s="4"/>
      <c r="AA8" s="149"/>
      <c r="AB8" s="149"/>
      <c r="AC8" s="149"/>
      <c r="AD8" s="149"/>
    </row>
    <row r="9" spans="2:30" s="1" customFormat="1" ht="15" customHeight="1" x14ac:dyDescent="0.2">
      <c r="B9" s="135" t="s">
        <v>7</v>
      </c>
      <c r="C9" s="135"/>
      <c r="D9" s="135"/>
      <c r="E9" s="135"/>
      <c r="F9" s="135"/>
      <c r="G9" s="135"/>
      <c r="H9" s="135"/>
      <c r="I9" s="136">
        <v>1994</v>
      </c>
      <c r="J9" s="136"/>
      <c r="K9" s="136"/>
      <c r="L9" s="136"/>
      <c r="M9" s="136"/>
      <c r="N9" s="5"/>
      <c r="O9" s="135" t="s">
        <v>8</v>
      </c>
      <c r="P9" s="135"/>
      <c r="Q9" s="135"/>
      <c r="R9" s="135"/>
      <c r="S9" s="135"/>
      <c r="T9" s="135"/>
      <c r="U9" s="135"/>
      <c r="V9" s="135"/>
      <c r="W9" s="135"/>
      <c r="X9" s="136">
        <v>71</v>
      </c>
      <c r="Y9" s="136"/>
      <c r="Z9" s="136"/>
      <c r="AA9" s="136"/>
      <c r="AB9" s="136"/>
      <c r="AC9" s="136"/>
      <c r="AD9" s="136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37">
        <v>84</v>
      </c>
      <c r="J10" s="137"/>
      <c r="K10" s="137"/>
      <c r="L10" s="137"/>
      <c r="M10" s="137"/>
      <c r="N10" s="5"/>
      <c r="O10" s="126" t="s">
        <v>10</v>
      </c>
      <c r="P10" s="126"/>
      <c r="Q10" s="126"/>
      <c r="R10" s="126"/>
      <c r="S10" s="126"/>
      <c r="T10" s="126"/>
      <c r="U10" s="126"/>
      <c r="V10" s="126"/>
      <c r="W10" s="126"/>
      <c r="X10" s="138">
        <v>4736.8999999999996</v>
      </c>
      <c r="Y10" s="138"/>
      <c r="Z10" s="138"/>
      <c r="AA10" s="138"/>
      <c r="AB10" s="138"/>
      <c r="AC10" s="138"/>
      <c r="AD10" s="138"/>
    </row>
    <row r="11" spans="2:30" s="1" customFormat="1" ht="15" customHeight="1" x14ac:dyDescent="0.2">
      <c r="B11" s="126" t="s">
        <v>11</v>
      </c>
      <c r="C11" s="126"/>
      <c r="D11" s="126"/>
      <c r="E11" s="126"/>
      <c r="F11" s="126"/>
      <c r="G11" s="126"/>
      <c r="H11" s="126"/>
      <c r="I11" s="127">
        <v>2</v>
      </c>
      <c r="J11" s="127"/>
      <c r="K11" s="127"/>
      <c r="L11" s="127"/>
      <c r="M11" s="127"/>
      <c r="N11" s="5"/>
      <c r="O11" s="126" t="s">
        <v>12</v>
      </c>
      <c r="P11" s="126"/>
      <c r="Q11" s="126"/>
      <c r="R11" s="126"/>
      <c r="S11" s="126"/>
      <c r="T11" s="126"/>
      <c r="U11" s="126"/>
      <c r="V11" s="126"/>
      <c r="W11" s="126"/>
      <c r="X11" s="128">
        <v>0</v>
      </c>
      <c r="Y11" s="128"/>
      <c r="Z11" s="128"/>
      <c r="AA11" s="128"/>
      <c r="AB11" s="128"/>
      <c r="AC11" s="128"/>
      <c r="AD11" s="128"/>
    </row>
    <row r="12" spans="2:30" s="1" customFormat="1" ht="15" customHeight="1" x14ac:dyDescent="0.2">
      <c r="B12" s="126" t="s">
        <v>13</v>
      </c>
      <c r="C12" s="126"/>
      <c r="D12" s="126"/>
      <c r="E12" s="126"/>
      <c r="F12" s="126"/>
      <c r="G12" s="126"/>
      <c r="H12" s="126"/>
      <c r="I12" s="127">
        <v>9</v>
      </c>
      <c r="J12" s="127"/>
      <c r="K12" s="127"/>
      <c r="L12" s="127"/>
      <c r="M12" s="127"/>
      <c r="N12" s="5"/>
      <c r="O12" s="126" t="s">
        <v>14</v>
      </c>
      <c r="P12" s="126"/>
      <c r="Q12" s="126"/>
      <c r="R12" s="126"/>
      <c r="S12" s="126"/>
      <c r="T12" s="126"/>
      <c r="U12" s="126"/>
      <c r="V12" s="126"/>
      <c r="W12" s="126"/>
      <c r="X12" s="128">
        <v>0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15</v>
      </c>
      <c r="C13" s="129"/>
      <c r="D13" s="129"/>
      <c r="E13" s="129"/>
      <c r="F13" s="129"/>
      <c r="G13" s="129"/>
      <c r="H13" s="129"/>
      <c r="I13" s="130" t="s">
        <v>16</v>
      </c>
      <c r="J13" s="130"/>
      <c r="K13" s="130"/>
      <c r="L13" s="130"/>
      <c r="M13" s="130"/>
      <c r="N13" s="7"/>
      <c r="O13" s="129" t="s">
        <v>17</v>
      </c>
      <c r="P13" s="129"/>
      <c r="Q13" s="129"/>
      <c r="R13" s="129"/>
      <c r="S13" s="129"/>
      <c r="T13" s="129"/>
      <c r="U13" s="129"/>
      <c r="V13" s="129"/>
      <c r="W13" s="129"/>
      <c r="X13" s="131">
        <v>1907.3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18</v>
      </c>
      <c r="C14" s="132"/>
      <c r="D14" s="132"/>
      <c r="E14" s="132"/>
      <c r="F14" s="132"/>
      <c r="G14" s="132"/>
      <c r="H14" s="132"/>
      <c r="I14" s="133" t="s">
        <v>16</v>
      </c>
      <c r="J14" s="133"/>
      <c r="K14" s="133"/>
      <c r="L14" s="133"/>
      <c r="M14" s="133"/>
      <c r="N14" s="6"/>
      <c r="O14" s="132" t="s">
        <v>19</v>
      </c>
      <c r="P14" s="132"/>
      <c r="Q14" s="132"/>
      <c r="R14" s="132"/>
      <c r="S14" s="132"/>
      <c r="T14" s="132"/>
      <c r="U14" s="132"/>
      <c r="V14" s="132"/>
      <c r="W14" s="132"/>
      <c r="X14" s="134">
        <v>179</v>
      </c>
      <c r="Y14" s="134"/>
      <c r="Z14" s="134"/>
      <c r="AA14" s="134"/>
      <c r="AB14" s="134"/>
      <c r="AC14" s="134"/>
      <c r="AD14" s="134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20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21</v>
      </c>
      <c r="C17" s="120" t="s">
        <v>22</v>
      </c>
      <c r="D17" s="120"/>
      <c r="E17" s="120"/>
      <c r="F17" s="120"/>
      <c r="G17" s="120" t="s">
        <v>23</v>
      </c>
      <c r="H17" s="120"/>
      <c r="I17" s="120" t="s">
        <v>24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25</v>
      </c>
      <c r="V17" s="120"/>
      <c r="W17" s="122"/>
      <c r="X17" s="118" t="s">
        <v>69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70</v>
      </c>
      <c r="J18" s="124"/>
      <c r="K18" s="124"/>
      <c r="L18" s="124"/>
      <c r="M18" s="124"/>
      <c r="N18" s="124"/>
      <c r="O18" s="124"/>
      <c r="P18" s="124" t="s">
        <v>71</v>
      </c>
      <c r="Q18" s="124"/>
      <c r="R18" s="124"/>
      <c r="S18" s="124"/>
      <c r="T18" s="124"/>
      <c r="U18" s="12" t="s">
        <v>72</v>
      </c>
      <c r="V18" s="124" t="s">
        <v>73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26</v>
      </c>
      <c r="C19" s="111" t="s">
        <v>28</v>
      </c>
      <c r="D19" s="111"/>
      <c r="E19" s="111"/>
      <c r="F19" s="111"/>
      <c r="G19" s="92">
        <f>I19+P19+U19+V19</f>
        <v>1966.04</v>
      </c>
      <c r="H19" s="92"/>
      <c r="I19" s="112">
        <v>1042.4000000000001</v>
      </c>
      <c r="J19" s="112"/>
      <c r="K19" s="112"/>
      <c r="L19" s="112"/>
      <c r="M19" s="112"/>
      <c r="N19" s="112"/>
      <c r="O19" s="112"/>
      <c r="P19" s="112">
        <v>923.64</v>
      </c>
      <c r="Q19" s="112"/>
      <c r="R19" s="112"/>
      <c r="S19" s="112"/>
      <c r="T19" s="112"/>
      <c r="U19" s="14">
        <v>0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27</v>
      </c>
      <c r="C20" s="91" t="s">
        <v>30</v>
      </c>
      <c r="D20" s="91"/>
      <c r="E20" s="91"/>
      <c r="F20" s="91"/>
      <c r="G20" s="92">
        <f t="shared" ref="G20:G23" si="0">I20+P20+U20+V20</f>
        <v>3621.61</v>
      </c>
      <c r="H20" s="92"/>
      <c r="I20" s="96">
        <v>3621.61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0</v>
      </c>
      <c r="V20" s="96">
        <v>0</v>
      </c>
      <c r="W20" s="107"/>
      <c r="X20" s="108">
        <v>35.226999999999997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29</v>
      </c>
      <c r="C21" s="91" t="s">
        <v>32</v>
      </c>
      <c r="D21" s="91"/>
      <c r="E21" s="91"/>
      <c r="F21" s="91"/>
      <c r="G21" s="92">
        <f t="shared" si="0"/>
        <v>4188.26</v>
      </c>
      <c r="H21" s="92"/>
      <c r="I21" s="96">
        <f>I19+I20-I22</f>
        <v>3618.26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570</v>
      </c>
      <c r="Q21" s="96">
        <f>P19+Q20-Q22</f>
        <v>923.64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0</v>
      </c>
      <c r="V21" s="96">
        <f>V19+V20-V22</f>
        <v>0</v>
      </c>
      <c r="W21" s="107">
        <f>W19+W20-W22</f>
        <v>0</v>
      </c>
      <c r="X21" s="108">
        <v>20.611999999999998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31</v>
      </c>
      <c r="C22" s="91" t="s">
        <v>34</v>
      </c>
      <c r="D22" s="91"/>
      <c r="E22" s="91"/>
      <c r="F22" s="91"/>
      <c r="G22" s="92">
        <f t="shared" si="0"/>
        <v>1399.3899999999999</v>
      </c>
      <c r="H22" s="92"/>
      <c r="I22" s="96">
        <v>1045.75</v>
      </c>
      <c r="J22" s="96"/>
      <c r="K22" s="96"/>
      <c r="L22" s="96"/>
      <c r="M22" s="96"/>
      <c r="N22" s="96"/>
      <c r="O22" s="96"/>
      <c r="P22" s="96">
        <v>353.64</v>
      </c>
      <c r="Q22" s="96"/>
      <c r="R22" s="96"/>
      <c r="S22" s="96"/>
      <c r="T22" s="96"/>
      <c r="U22" s="15">
        <v>0</v>
      </c>
      <c r="V22" s="96">
        <v>0</v>
      </c>
      <c r="W22" s="107"/>
      <c r="X22" s="108">
        <f>X19+X20-X21</f>
        <v>14.614999999999998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33</v>
      </c>
      <c r="C23" s="91" t="s">
        <v>36</v>
      </c>
      <c r="D23" s="91"/>
      <c r="E23" s="91"/>
      <c r="F23" s="91"/>
      <c r="G23" s="92">
        <f t="shared" si="0"/>
        <v>-566.65000000000009</v>
      </c>
      <c r="H23" s="92"/>
      <c r="I23" s="96">
        <f>I22-I19</f>
        <v>3.3499999999999091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-570</v>
      </c>
      <c r="Q23" s="96">
        <f>Q22-P19</f>
        <v>-923.64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0</v>
      </c>
      <c r="V23" s="97">
        <f>V22-V19</f>
        <v>0</v>
      </c>
      <c r="W23" s="98">
        <f>W22-W19</f>
        <v>0</v>
      </c>
      <c r="X23" s="99">
        <f>X22-X19</f>
        <v>14.614999999999998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35</v>
      </c>
      <c r="C24" s="93" t="s">
        <v>37</v>
      </c>
      <c r="D24" s="93"/>
      <c r="E24" s="93"/>
      <c r="F24" s="93"/>
      <c r="G24" s="94">
        <f>G21/G20</f>
        <v>1.1564635617860566</v>
      </c>
      <c r="H24" s="95"/>
      <c r="I24" s="102">
        <f>I21/I20</f>
        <v>0.99907499703170688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/>
      <c r="V24" s="102"/>
      <c r="W24" s="103"/>
      <c r="X24" s="104">
        <f>X21/X20</f>
        <v>0.58511936866608005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70</v>
      </c>
      <c r="D26" s="77"/>
      <c r="E26" s="77"/>
      <c r="F26" s="77"/>
      <c r="G26" s="77"/>
      <c r="H26" s="77"/>
      <c r="I26" s="78" t="s">
        <v>38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74</v>
      </c>
      <c r="S26" s="81"/>
      <c r="T26" s="81"/>
      <c r="U26" s="81"/>
      <c r="V26" s="81"/>
      <c r="W26" s="81"/>
      <c r="X26" s="81"/>
      <c r="Y26" s="82" t="s">
        <v>38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39</v>
      </c>
      <c r="C27" s="84" t="s">
        <v>40</v>
      </c>
      <c r="D27" s="84"/>
      <c r="E27" s="84"/>
      <c r="F27" s="84"/>
      <c r="G27" s="84"/>
      <c r="H27" s="84"/>
      <c r="I27" s="150">
        <v>771.55404999999996</v>
      </c>
      <c r="J27" s="150"/>
      <c r="K27" s="150"/>
      <c r="L27" s="150"/>
      <c r="M27" s="150"/>
      <c r="N27" s="24"/>
      <c r="O27" s="85" t="s">
        <v>41</v>
      </c>
      <c r="P27" s="86"/>
      <c r="Q27" s="86"/>
      <c r="R27" s="87" t="s">
        <v>42</v>
      </c>
      <c r="S27" s="87"/>
      <c r="T27" s="87"/>
      <c r="U27" s="87"/>
      <c r="V27" s="87"/>
      <c r="W27" s="87"/>
      <c r="X27" s="87"/>
      <c r="Y27" s="88">
        <v>9.2780000000000005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90" t="s">
        <v>75</v>
      </c>
      <c r="D28" s="90"/>
      <c r="E28" s="90"/>
      <c r="F28" s="90"/>
      <c r="G28" s="90"/>
      <c r="H28" s="90"/>
      <c r="I28" s="151">
        <v>190.13373000000001</v>
      </c>
      <c r="J28" s="151"/>
      <c r="K28" s="151"/>
      <c r="L28" s="151"/>
      <c r="M28" s="151"/>
      <c r="N28" s="28"/>
      <c r="O28" s="72" t="s">
        <v>44</v>
      </c>
      <c r="P28" s="73"/>
      <c r="Q28" s="73"/>
      <c r="R28" s="74" t="s">
        <v>45</v>
      </c>
      <c r="S28" s="74"/>
      <c r="T28" s="74"/>
      <c r="U28" s="74"/>
      <c r="V28" s="74"/>
      <c r="W28" s="74"/>
      <c r="X28" s="74"/>
      <c r="Y28" s="75">
        <v>13.092000000000001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46</v>
      </c>
      <c r="C29" s="90" t="s">
        <v>76</v>
      </c>
      <c r="D29" s="90"/>
      <c r="E29" s="90"/>
      <c r="F29" s="90"/>
      <c r="G29" s="90"/>
      <c r="H29" s="90"/>
      <c r="I29" s="151">
        <f>I30+I31+I32+I33+I34+I35+I36</f>
        <v>1338.43577</v>
      </c>
      <c r="J29" s="151"/>
      <c r="K29" s="151"/>
      <c r="L29" s="151"/>
      <c r="M29" s="151"/>
      <c r="N29" s="28"/>
      <c r="O29" s="72" t="s">
        <v>47</v>
      </c>
      <c r="P29" s="73"/>
      <c r="Q29" s="73"/>
      <c r="R29" s="74" t="s">
        <v>48</v>
      </c>
      <c r="S29" s="74"/>
      <c r="T29" s="74"/>
      <c r="U29" s="74"/>
      <c r="V29" s="74"/>
      <c r="W29" s="74"/>
      <c r="X29" s="74"/>
      <c r="Y29" s="75">
        <v>1.536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49</v>
      </c>
      <c r="C30" s="38" t="s">
        <v>77</v>
      </c>
      <c r="D30" s="38"/>
      <c r="E30" s="38"/>
      <c r="F30" s="38"/>
      <c r="G30" s="38"/>
      <c r="H30" s="38"/>
      <c r="I30" s="152">
        <v>353.94641999999999</v>
      </c>
      <c r="J30" s="152"/>
      <c r="K30" s="152"/>
      <c r="L30" s="152"/>
      <c r="M30" s="152"/>
      <c r="N30" s="28"/>
      <c r="O30" s="72" t="s">
        <v>50</v>
      </c>
      <c r="P30" s="73"/>
      <c r="Q30" s="73"/>
      <c r="R30" s="74" t="s">
        <v>54</v>
      </c>
      <c r="S30" s="74"/>
      <c r="T30" s="74"/>
      <c r="U30" s="74"/>
      <c r="V30" s="74"/>
      <c r="W30" s="74"/>
      <c r="X30" s="74"/>
      <c r="Y30" s="75">
        <v>6.9240000000000004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51</v>
      </c>
      <c r="C31" s="38" t="s">
        <v>52</v>
      </c>
      <c r="D31" s="38"/>
      <c r="E31" s="38"/>
      <c r="F31" s="38"/>
      <c r="G31" s="38"/>
      <c r="H31" s="38"/>
      <c r="I31" s="152">
        <v>220.54096000000001</v>
      </c>
      <c r="J31" s="152"/>
      <c r="K31" s="152"/>
      <c r="L31" s="152"/>
      <c r="M31" s="152"/>
      <c r="N31" s="28"/>
      <c r="O31" s="43" t="s">
        <v>53</v>
      </c>
      <c r="P31" s="44"/>
      <c r="Q31" s="44"/>
      <c r="R31" s="64" t="s">
        <v>57</v>
      </c>
      <c r="S31" s="64"/>
      <c r="T31" s="64"/>
      <c r="U31" s="64"/>
      <c r="V31" s="64"/>
      <c r="W31" s="64"/>
      <c r="X31" s="64"/>
      <c r="Y31" s="65">
        <v>157.684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55</v>
      </c>
      <c r="C32" s="38" t="s">
        <v>56</v>
      </c>
      <c r="D32" s="38"/>
      <c r="E32" s="38"/>
      <c r="F32" s="38"/>
      <c r="G32" s="38"/>
      <c r="H32" s="38"/>
      <c r="I32" s="152">
        <v>55.373629999999999</v>
      </c>
      <c r="J32" s="152"/>
      <c r="K32" s="152"/>
      <c r="L32" s="152"/>
      <c r="M32" s="152"/>
      <c r="N32" s="28"/>
      <c r="O32" s="69" t="s">
        <v>78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188.51400000000001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58</v>
      </c>
      <c r="C33" s="38" t="s">
        <v>59</v>
      </c>
      <c r="D33" s="38"/>
      <c r="E33" s="38"/>
      <c r="F33" s="38"/>
      <c r="G33" s="38"/>
      <c r="H33" s="38"/>
      <c r="I33" s="152">
        <v>209.76722000000001</v>
      </c>
      <c r="J33" s="152"/>
      <c r="K33" s="152"/>
      <c r="L33" s="152"/>
      <c r="M33" s="152"/>
      <c r="N33" s="28"/>
      <c r="O33" s="40" t="s">
        <v>79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60</v>
      </c>
      <c r="C34" s="39" t="s">
        <v>61</v>
      </c>
      <c r="D34" s="39"/>
      <c r="E34" s="39"/>
      <c r="F34" s="39"/>
      <c r="G34" s="39"/>
      <c r="H34" s="39"/>
      <c r="I34" s="153">
        <v>360.30995000000001</v>
      </c>
      <c r="J34" s="153"/>
      <c r="K34" s="153"/>
      <c r="L34" s="153"/>
      <c r="M34" s="153"/>
      <c r="N34" s="9"/>
      <c r="O34" s="54" t="s">
        <v>87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62</v>
      </c>
      <c r="C35" s="38" t="s">
        <v>63</v>
      </c>
      <c r="D35" s="38"/>
      <c r="E35" s="38"/>
      <c r="F35" s="38"/>
      <c r="G35" s="38"/>
      <c r="H35" s="38"/>
      <c r="I35" s="152">
        <v>57.329250000000002</v>
      </c>
      <c r="J35" s="152"/>
      <c r="K35" s="152"/>
      <c r="L35" s="152"/>
      <c r="M35" s="152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64</v>
      </c>
      <c r="C36" s="38" t="s">
        <v>65</v>
      </c>
      <c r="D36" s="38"/>
      <c r="E36" s="38"/>
      <c r="F36" s="38"/>
      <c r="G36" s="38"/>
      <c r="H36" s="38"/>
      <c r="I36" s="152">
        <v>81.168340000000001</v>
      </c>
      <c r="J36" s="152"/>
      <c r="K36" s="152"/>
      <c r="L36" s="152"/>
      <c r="M36" s="152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66</v>
      </c>
      <c r="C37" s="60" t="s">
        <v>80</v>
      </c>
      <c r="D37" s="60"/>
      <c r="E37" s="60"/>
      <c r="F37" s="60"/>
      <c r="G37" s="60"/>
      <c r="H37" s="60"/>
      <c r="I37" s="154"/>
      <c r="J37" s="154"/>
      <c r="K37" s="154"/>
      <c r="L37" s="154"/>
      <c r="M37" s="154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67</v>
      </c>
      <c r="C38" s="60" t="s">
        <v>81</v>
      </c>
      <c r="D38" s="60"/>
      <c r="E38" s="60"/>
      <c r="F38" s="60"/>
      <c r="G38" s="60"/>
      <c r="H38" s="60"/>
      <c r="I38" s="154"/>
      <c r="J38" s="154"/>
      <c r="K38" s="154"/>
      <c r="L38" s="154"/>
      <c r="M38" s="154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82</v>
      </c>
      <c r="C39" s="62"/>
      <c r="D39" s="62"/>
      <c r="E39" s="62"/>
      <c r="F39" s="62"/>
      <c r="G39" s="62"/>
      <c r="H39" s="63"/>
      <c r="I39" s="52">
        <f>I27+I28+I29+I37+I38</f>
        <v>2300.1235500000003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83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15.75" customHeight="1" outlineLevel="1" x14ac:dyDescent="0.2">
      <c r="B42" s="36" t="s">
        <v>84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85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2019-03-22T03:28:05Z</cp:lastPrinted>
  <dcterms:modified xsi:type="dcterms:W3CDTF">2020-03-20T07:07:10Z</dcterms:modified>
</cp:coreProperties>
</file>