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910" windowHeight="1218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s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<sst xmlns="http://schemas.openxmlformats.org/spreadsheetml/2006/main" count="92" uniqueCount="90">
  <si>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</si>
  <si>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</si>
  <si>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</si>
  <si>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</si>
  <si>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</si>
  <si>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</si>
  <si>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</si>
  <si>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</si>
  <si>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</si>
  <si>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</si>
  <si>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</si>
  <si>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</si>
  <si>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</si>
  <si>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</si>
  <si>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</si>
  <si>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</si>
  <si>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</si>
  <si>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</si>
  <si>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</si>
  <si>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</si>
  <si>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</si>
  <si>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</si>
  <si>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</si>
  <si>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</si>
  <si>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</si>
  <si>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</si>
  <si>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</si>
  <si>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</si>
  <si>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</si>
  <si>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</si>
  <si>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</si>
  <si>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</si>
  <si>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</si>
  <si>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</si>
  <si>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</si>
  <si>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</si>
  <si>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</si>
  <si>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</si>
  <si>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</si>
  <si>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</si>
  <si>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</si>
  <si>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</si>
  <si>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</si>
  <si>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</si>
  <si>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</si>
  <si>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</si>
  <si>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</si>
  <si>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</si>
  <si>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</si>
  <si>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</si>
  <si>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</si>
  <si>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</si>
  <si>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</si>
  <si>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</si>
  <si>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</si>
  <si>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</si>
  <si>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</si>
  <si>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</si>
  <si>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</si>
  <si>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</si>
  <si>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</si>
  <si>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</si>
  <si>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</si>
  <si>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</si>
  <si>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</si>
  <si>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</si>
  <si>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</si>
  <si>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 № 4)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</si>
  <si>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</si>
  <si>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</si>
  <si>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</si>
  <si>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</si>
  <si>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</si>
  <si>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</si>
  <si>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</si>
  <si>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</si>
  <si>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</si>
  <si>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</si>
  <si>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</si>
  <si>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</si>
  <si>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</si>
  <si>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</si>
  <si>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</si>
  <si>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</si>
  <si>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</si>
  <si>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</si>
  <si>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</si>
  <si>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деревянных конструкций -  шт. 1
Ремонт системы ТВС (внутриквартирные) -  мп 34,97
Ремонт системы ТВС (разводка) -  мп 52,43
Ремонт теплоизоляции трубопровода -  мп 18
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</si>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</sst>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4" fillId="0" borderId="3"/>
    <xf numFmtId="0" fontId="2" fillId="0" borderId="3"/>
    <xf numFmtId="0" fontId="1" fillId="0" borderId="3"/>
    <xf numFmtId="0" fontId="15" fillId="0" borderId="3"/>
    <xf numFmtId="0" fontId="15" fillId="0" borderId="3"/>
  </cellStyleXfs>
  <cellXfs count="15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7" fontId="7" fillId="0" borderId="35" xfId="0" applyNumberFormat="1" applyFont="1" applyFill="1" applyBorder="1" applyAlignment="1">
      <alignment horizontal="center" vertical="center"/>
    </xf>
    <xf numFmtId="167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166" fontId="7" fillId="0" borderId="37" xfId="0" applyNumberFormat="1" applyFont="1" applyFill="1" applyBorder="1" applyAlignment="1">
      <alignment horizontal="center" vertical="center"/>
    </xf>
    <xf numFmtId="166" fontId="7" fillId="0" borderId="38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167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167" fontId="6" fillId="0" borderId="48" xfId="0" applyNumberFormat="1" applyFont="1" applyFill="1" applyBorder="1" applyAlignment="1">
      <alignment horizontal="center" vertical="center" wrapText="1"/>
    </xf>
    <xf numFmtId="167" fontId="6" fillId="0" borderId="7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167" fontId="9" fillId="0" borderId="1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167" fontId="9" fillId="0" borderId="23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167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167" fontId="6" fillId="0" borderId="15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 wrapText="1"/>
    </xf>
    <xf numFmtId="166" fontId="7" fillId="0" borderId="56" xfId="0" applyNumberFormat="1" applyFont="1" applyFill="1" applyBorder="1" applyAlignment="1">
      <alignment horizontal="center" vertical="center"/>
    </xf>
    <xf numFmtId="166" fontId="7" fillId="0" borderId="57" xfId="0" applyNumberFormat="1" applyFont="1" applyFill="1" applyBorder="1" applyAlignment="1">
      <alignment horizontal="center" vertical="center"/>
    </xf>
    <xf numFmtId="167" fontId="6" fillId="0" borderId="61" xfId="0" applyNumberFormat="1" applyFont="1" applyFill="1" applyBorder="1" applyAlignment="1">
      <alignment horizontal="center" vertical="center"/>
    </xf>
    <xf numFmtId="167" fontId="6" fillId="0" borderId="62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7" fontId="7" fillId="0" borderId="37" xfId="0" applyNumberFormat="1" applyFont="1" applyFill="1" applyBorder="1" applyAlignment="1">
      <alignment horizontal="center" vertical="center"/>
    </xf>
    <xf numFmtId="167" fontId="7" fillId="0" borderId="40" xfId="0" applyNumberFormat="1" applyFont="1" applyFill="1" applyBorder="1" applyAlignment="1">
      <alignment horizontal="center" vertical="center"/>
    </xf>
    <xf numFmtId="167" fontId="7" fillId="0" borderId="41" xfId="0" applyNumberFormat="1" applyFont="1" applyFill="1" applyBorder="1" applyAlignment="1">
      <alignment horizontal="center" vertical="center"/>
    </xf>
    <xf numFmtId="167" fontId="6" fillId="0" borderId="42" xfId="0" applyNumberFormat="1" applyFont="1" applyFill="1" applyBorder="1" applyAlignment="1">
      <alignment horizontal="center" vertical="center"/>
    </xf>
    <xf numFmtId="167" fontId="6" fillId="0" borderId="43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67" fontId="7" fillId="0" borderId="38" xfId="0" applyNumberFormat="1" applyFont="1" applyFill="1" applyBorder="1" applyAlignment="1">
      <alignment horizontal="center" vertical="center"/>
    </xf>
    <xf numFmtId="167" fontId="6" fillId="0" borderId="39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167" fontId="7" fillId="0" borderId="35" xfId="0" applyNumberFormat="1" applyFont="1" applyFill="1" applyBorder="1" applyAlignment="1">
      <alignment horizontal="center" vertical="center"/>
    </xf>
    <xf numFmtId="167" fontId="7" fillId="0" borderId="36" xfId="0" applyNumberFormat="1" applyFont="1" applyFill="1" applyBorder="1" applyAlignment="1">
      <alignment horizontal="center" vertical="center"/>
    </xf>
    <xf numFmtId="167" fontId="6" fillId="0" borderId="34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K216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2" customWidth="1"/>
    <col min="2" max="2" width="6.1640625" style="2" customWidth="1"/>
    <col min="3" max="5" width="10.5" style="2" customWidth="1"/>
    <col min="6" max="6" width="6" style="2" customWidth="1"/>
    <col min="7" max="7" width="9.83203125" style="2" customWidth="1"/>
    <col min="8" max="8" width="4.6640625" style="2" customWidth="1"/>
    <col min="9" max="9" width="4.83203125" style="2" customWidth="1"/>
    <col min="10" max="10" width="1.6640625" style="2" customWidth="1"/>
    <col min="11" max="11" width="3.5" style="2" customWidth="1"/>
    <col min="12" max="12" width="1.33203125" style="2" customWidth="1"/>
    <col min="13" max="13" width="6.1640625" style="2" customWidth="1"/>
    <col min="14" max="14" width="0.83203125" style="2" customWidth="1"/>
    <col min="15" max="15" width="1" style="2" customWidth="1"/>
    <col min="16" max="16" width="2.6640625" style="2" customWidth="1"/>
    <col min="17" max="18" width="3" style="2" customWidth="1"/>
    <col min="19" max="19" width="5.6640625" style="2" customWidth="1"/>
    <col min="20" max="20" width="1" style="2" customWidth="1"/>
    <col min="21" max="21" width="18.5" style="2" customWidth="1"/>
    <col min="22" max="22" width="10.33203125" style="2" customWidth="1"/>
    <col min="23" max="23" width="6" style="2" customWidth="1"/>
    <col min="24" max="25" width="1.5" style="2" customWidth="1"/>
    <col min="26" max="26" width="3.33203125" style="2" customWidth="1"/>
    <col min="27" max="27" width="5.83203125" style="2" customWidth="1"/>
    <col min="28" max="28" width="3" style="2" customWidth="1"/>
    <col min="29" max="29" width="1.83203125" style="2" customWidth="1"/>
    <col min="30" max="30" width="3.5" style="2" customWidth="1"/>
    <col min="31" max="16384" width="10.5" style="1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85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88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2" customFormat="1" ht="5.0999999999999996" customHeight="1" x14ac:dyDescent="0.2"/>
    <row r="7" spans="2:30" s="2" customFormat="1" ht="21" customHeight="1" x14ac:dyDescent="0.25">
      <c r="B7" s="140" t="s">
        <v>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4</v>
      </c>
      <c r="P7" s="144"/>
      <c r="Q7" s="144"/>
      <c r="R7" s="144"/>
      <c r="S7" s="144"/>
      <c r="T7" s="144"/>
      <c r="U7" s="144"/>
      <c r="V7" s="145">
        <f>X10+X12+X13</f>
        <v>13395.349999999999</v>
      </c>
      <c r="W7" s="145"/>
      <c r="X7" s="145"/>
      <c r="Y7" s="146" t="s">
        <v>5</v>
      </c>
      <c r="Z7" s="146"/>
      <c r="AA7" s="146"/>
      <c r="AB7" s="146"/>
      <c r="AC7" s="146"/>
      <c r="AD7" s="146"/>
    </row>
    <row r="8" spans="2:30" s="2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2" customFormat="1" ht="15" customHeight="1" x14ac:dyDescent="0.2">
      <c r="B9" s="148" t="s">
        <v>6</v>
      </c>
      <c r="C9" s="148"/>
      <c r="D9" s="148"/>
      <c r="E9" s="148"/>
      <c r="F9" s="148"/>
      <c r="G9" s="148"/>
      <c r="H9" s="148"/>
      <c r="I9" s="149">
        <v>1947</v>
      </c>
      <c r="J9" s="149"/>
      <c r="K9" s="149"/>
      <c r="L9" s="149"/>
      <c r="M9" s="149"/>
      <c r="N9" s="5"/>
      <c r="O9" s="148" t="s">
        <v>7</v>
      </c>
      <c r="P9" s="148"/>
      <c r="Q9" s="148"/>
      <c r="R9" s="148"/>
      <c r="S9" s="148"/>
      <c r="T9" s="148"/>
      <c r="U9" s="148"/>
      <c r="V9" s="148"/>
      <c r="W9" s="148"/>
      <c r="X9" s="149">
        <v>80</v>
      </c>
      <c r="Y9" s="149"/>
      <c r="Z9" s="149"/>
      <c r="AA9" s="149"/>
      <c r="AB9" s="149"/>
      <c r="AC9" s="149"/>
      <c r="AD9" s="149"/>
    </row>
    <row r="10" spans="2:30" s="2" customFormat="1" ht="15" customHeight="1" x14ac:dyDescent="0.2">
      <c r="B10" s="126" t="s">
        <v>8</v>
      </c>
      <c r="C10" s="126"/>
      <c r="D10" s="126"/>
      <c r="E10" s="126"/>
      <c r="F10" s="126"/>
      <c r="G10" s="126"/>
      <c r="H10" s="126"/>
      <c r="I10" s="150" t="s">
        <v>9</v>
      </c>
      <c r="J10" s="150"/>
      <c r="K10" s="150"/>
      <c r="L10" s="150"/>
      <c r="M10" s="150"/>
      <c r="N10" s="5"/>
      <c r="O10" s="126" t="s">
        <v>10</v>
      </c>
      <c r="P10" s="126"/>
      <c r="Q10" s="126"/>
      <c r="R10" s="126"/>
      <c r="S10" s="126"/>
      <c r="T10" s="126"/>
      <c r="U10" s="126"/>
      <c r="V10" s="126"/>
      <c r="W10" s="126"/>
      <c r="X10" s="151">
        <v>7381.15</v>
      </c>
      <c r="Y10" s="151"/>
      <c r="Z10" s="151"/>
      <c r="AA10" s="151"/>
      <c r="AB10" s="151"/>
      <c r="AC10" s="151"/>
      <c r="AD10" s="151"/>
    </row>
    <row r="11" spans="2:30" s="2" customFormat="1" ht="15" customHeight="1" x14ac:dyDescent="0.2">
      <c r="B11" s="126" t="s">
        <v>11</v>
      </c>
      <c r="C11" s="126"/>
      <c r="D11" s="126"/>
      <c r="E11" s="126"/>
      <c r="F11" s="126"/>
      <c r="G11" s="126"/>
      <c r="H11" s="126"/>
      <c r="I11" s="125">
        <v>4</v>
      </c>
      <c r="J11" s="125"/>
      <c r="K11" s="125"/>
      <c r="L11" s="125"/>
      <c r="M11" s="125"/>
      <c r="N11" s="5"/>
      <c r="O11" s="126" t="s">
        <v>12</v>
      </c>
      <c r="P11" s="126"/>
      <c r="Q11" s="126"/>
      <c r="R11" s="126"/>
      <c r="S11" s="126"/>
      <c r="T11" s="126"/>
      <c r="U11" s="126"/>
      <c r="V11" s="126"/>
      <c r="W11" s="126"/>
      <c r="X11" s="125">
        <v>3</v>
      </c>
      <c r="Y11" s="125"/>
      <c r="Z11" s="125"/>
      <c r="AA11" s="125"/>
      <c r="AB11" s="125"/>
      <c r="AC11" s="125"/>
      <c r="AD11" s="125"/>
    </row>
    <row r="12" spans="2:30" s="2" customFormat="1" ht="15" customHeight="1" x14ac:dyDescent="0.2">
      <c r="B12" s="126" t="s">
        <v>13</v>
      </c>
      <c r="C12" s="126"/>
      <c r="D12" s="126"/>
      <c r="E12" s="126"/>
      <c r="F12" s="126"/>
      <c r="G12" s="126"/>
      <c r="H12" s="126"/>
      <c r="I12" s="125">
        <v>5</v>
      </c>
      <c r="J12" s="125"/>
      <c r="K12" s="125"/>
      <c r="L12" s="125"/>
      <c r="M12" s="125"/>
      <c r="N12" s="5"/>
      <c r="O12" s="126" t="s">
        <v>14</v>
      </c>
      <c r="P12" s="126"/>
      <c r="Q12" s="126"/>
      <c r="R12" s="126"/>
      <c r="S12" s="126"/>
      <c r="T12" s="126"/>
      <c r="U12" s="126"/>
      <c r="V12" s="126"/>
      <c r="W12" s="126"/>
      <c r="X12" s="127">
        <v>787</v>
      </c>
      <c r="Y12" s="127"/>
      <c r="Z12" s="127"/>
      <c r="AA12" s="127"/>
      <c r="AB12" s="127"/>
      <c r="AC12" s="127"/>
      <c r="AD12" s="127"/>
    </row>
    <row r="13" spans="2:30" s="2" customFormat="1" ht="15" customHeight="1" x14ac:dyDescent="0.2">
      <c r="B13" s="128" t="s">
        <v>15</v>
      </c>
      <c r="C13" s="128"/>
      <c r="D13" s="128"/>
      <c r="E13" s="128"/>
      <c r="F13" s="128"/>
      <c r="G13" s="128"/>
      <c r="H13" s="128"/>
      <c r="I13" s="129" t="s">
        <v>67</v>
      </c>
      <c r="J13" s="129"/>
      <c r="K13" s="129"/>
      <c r="L13" s="129"/>
      <c r="M13" s="129"/>
      <c r="N13" s="8"/>
      <c r="O13" s="128" t="s">
        <v>16</v>
      </c>
      <c r="P13" s="128"/>
      <c r="Q13" s="128"/>
      <c r="R13" s="128"/>
      <c r="S13" s="128"/>
      <c r="T13" s="128"/>
      <c r="U13" s="128"/>
      <c r="V13" s="128"/>
      <c r="W13" s="128"/>
      <c r="X13" s="130">
        <f>2304+2923.2</f>
        <v>5227.2</v>
      </c>
      <c r="Y13" s="130"/>
      <c r="Z13" s="130"/>
      <c r="AA13" s="130"/>
      <c r="AB13" s="130"/>
      <c r="AC13" s="130"/>
      <c r="AD13" s="130"/>
    </row>
    <row r="14" spans="2:30" s="2" customFormat="1" ht="15" customHeight="1" thickBot="1" x14ac:dyDescent="0.25">
      <c r="B14" s="131" t="s">
        <v>17</v>
      </c>
      <c r="C14" s="131"/>
      <c r="D14" s="131"/>
      <c r="E14" s="131"/>
      <c r="F14" s="131"/>
      <c r="G14" s="131"/>
      <c r="H14" s="131"/>
      <c r="I14" s="132" t="s">
        <v>89</v>
      </c>
      <c r="J14" s="132"/>
      <c r="K14" s="132"/>
      <c r="L14" s="132"/>
      <c r="M14" s="132"/>
      <c r="N14" s="6"/>
      <c r="O14" s="131" t="s">
        <v>18</v>
      </c>
      <c r="P14" s="131"/>
      <c r="Q14" s="131"/>
      <c r="R14" s="131"/>
      <c r="S14" s="131"/>
      <c r="T14" s="131"/>
      <c r="U14" s="131"/>
      <c r="V14" s="131"/>
      <c r="W14" s="131"/>
      <c r="X14" s="132">
        <v>140</v>
      </c>
      <c r="Y14" s="132"/>
      <c r="Z14" s="132"/>
      <c r="AA14" s="132"/>
      <c r="AB14" s="132"/>
      <c r="AC14" s="132"/>
      <c r="AD14" s="132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9" t="s">
        <v>19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11" customFormat="1" ht="21.95" customHeight="1" x14ac:dyDescent="0.2">
      <c r="A17" s="9"/>
      <c r="B17" s="121" t="s">
        <v>20</v>
      </c>
      <c r="C17" s="123" t="s">
        <v>21</v>
      </c>
      <c r="D17" s="123"/>
      <c r="E17" s="123"/>
      <c r="F17" s="123"/>
      <c r="G17" s="123" t="s">
        <v>22</v>
      </c>
      <c r="H17" s="123"/>
      <c r="I17" s="123" t="s">
        <v>23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24</v>
      </c>
      <c r="V17" s="123"/>
      <c r="W17" s="133"/>
      <c r="X17" s="121" t="s">
        <v>68</v>
      </c>
      <c r="Y17" s="123"/>
      <c r="Z17" s="123"/>
      <c r="AA17" s="123"/>
      <c r="AB17" s="123"/>
      <c r="AC17" s="123"/>
      <c r="AD17" s="133"/>
    </row>
    <row r="18" spans="1:37" s="11" customFormat="1" ht="26.25" customHeight="1" thickBot="1" x14ac:dyDescent="0.25">
      <c r="A18" s="9"/>
      <c r="B18" s="122"/>
      <c r="C18" s="124"/>
      <c r="D18" s="124"/>
      <c r="E18" s="124"/>
      <c r="F18" s="124"/>
      <c r="G18" s="124"/>
      <c r="H18" s="124"/>
      <c r="I18" s="135" t="s">
        <v>69</v>
      </c>
      <c r="J18" s="135"/>
      <c r="K18" s="135"/>
      <c r="L18" s="135"/>
      <c r="M18" s="135"/>
      <c r="N18" s="135"/>
      <c r="O18" s="135"/>
      <c r="P18" s="135" t="s">
        <v>70</v>
      </c>
      <c r="Q18" s="135"/>
      <c r="R18" s="135"/>
      <c r="S18" s="135"/>
      <c r="T18" s="135"/>
      <c r="U18" s="12" t="s">
        <v>71</v>
      </c>
      <c r="V18" s="135" t="s">
        <v>72</v>
      </c>
      <c r="W18" s="136"/>
      <c r="X18" s="122"/>
      <c r="Y18" s="124"/>
      <c r="Z18" s="124"/>
      <c r="AA18" s="124"/>
      <c r="AB18" s="124"/>
      <c r="AC18" s="124"/>
      <c r="AD18" s="134"/>
    </row>
    <row r="19" spans="1:37" s="11" customFormat="1" ht="18.75" customHeight="1" x14ac:dyDescent="0.2">
      <c r="A19" s="9"/>
      <c r="B19" s="13" t="s">
        <v>25</v>
      </c>
      <c r="C19" s="114" t="s">
        <v>27</v>
      </c>
      <c r="D19" s="114"/>
      <c r="E19" s="114"/>
      <c r="F19" s="114"/>
      <c r="G19" s="95">
        <f>I19+P19+U19+V19</f>
        <v>2450.69</v>
      </c>
      <c r="H19" s="95"/>
      <c r="I19" s="115">
        <v>1517.39</v>
      </c>
      <c r="J19" s="115"/>
      <c r="K19" s="115"/>
      <c r="L19" s="115"/>
      <c r="M19" s="115"/>
      <c r="N19" s="115"/>
      <c r="O19" s="115"/>
      <c r="P19" s="115">
        <v>473.22</v>
      </c>
      <c r="Q19" s="115"/>
      <c r="R19" s="115"/>
      <c r="S19" s="115"/>
      <c r="T19" s="115"/>
      <c r="U19" s="14">
        <v>460.08</v>
      </c>
      <c r="V19" s="115">
        <v>0</v>
      </c>
      <c r="W19" s="116"/>
      <c r="X19" s="117">
        <v>46.994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26</v>
      </c>
      <c r="C20" s="94" t="s">
        <v>29</v>
      </c>
      <c r="D20" s="94"/>
      <c r="E20" s="94"/>
      <c r="F20" s="94"/>
      <c r="G20" s="95">
        <f t="shared" ref="G20:G23" si="0">I20+P20+U20+V20</f>
        <v>5073.6379999999999</v>
      </c>
      <c r="H20" s="95"/>
      <c r="I20" s="99">
        <v>4588.05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485.58800000000002</v>
      </c>
      <c r="V20" s="99">
        <v>0</v>
      </c>
      <c r="W20" s="110"/>
      <c r="X20" s="111">
        <v>17.783000000000001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28</v>
      </c>
      <c r="C21" s="94" t="s">
        <v>31</v>
      </c>
      <c r="D21" s="94"/>
      <c r="E21" s="94"/>
      <c r="F21" s="94"/>
      <c r="G21" s="95">
        <f t="shared" si="0"/>
        <v>5317.1090000000004</v>
      </c>
      <c r="H21" s="95"/>
      <c r="I21" s="99">
        <f>I19+I20-I22</f>
        <v>4568.4600000000009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203.49</v>
      </c>
      <c r="Q21" s="99">
        <f>P19+Q20-Q22</f>
        <v>473.22</v>
      </c>
      <c r="R21" s="99"/>
      <c r="S21" s="99">
        <f t="shared" ref="S21" si="1">S19+S20-S22</f>
        <v>0</v>
      </c>
      <c r="T21" s="99">
        <f>T19+T20-T22</f>
        <v>0</v>
      </c>
      <c r="U21" s="15">
        <v>545.15899999999999</v>
      </c>
      <c r="V21" s="99">
        <f>V19+V20-V22</f>
        <v>0</v>
      </c>
      <c r="W21" s="110">
        <f>W19+W20-W22</f>
        <v>0</v>
      </c>
      <c r="X21" s="111">
        <v>29.61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30</v>
      </c>
      <c r="C22" s="94" t="s">
        <v>33</v>
      </c>
      <c r="D22" s="94"/>
      <c r="E22" s="94"/>
      <c r="F22" s="94"/>
      <c r="G22" s="95">
        <f t="shared" si="0"/>
        <v>2207.2190000000001</v>
      </c>
      <c r="H22" s="95"/>
      <c r="I22" s="99">
        <v>1536.98</v>
      </c>
      <c r="J22" s="99"/>
      <c r="K22" s="99"/>
      <c r="L22" s="99"/>
      <c r="M22" s="99"/>
      <c r="N22" s="99"/>
      <c r="O22" s="99"/>
      <c r="P22" s="99">
        <v>269.73</v>
      </c>
      <c r="Q22" s="99"/>
      <c r="R22" s="99"/>
      <c r="S22" s="99"/>
      <c r="T22" s="99"/>
      <c r="U22" s="15">
        <f>U19+U20-U21</f>
        <v>400.50900000000001</v>
      </c>
      <c r="V22" s="99">
        <v>0</v>
      </c>
      <c r="W22" s="110"/>
      <c r="X22" s="111">
        <f>X19+X20-X21</f>
        <v>35.167000000000002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32</v>
      </c>
      <c r="C23" s="94" t="s">
        <v>35</v>
      </c>
      <c r="D23" s="94"/>
      <c r="E23" s="94"/>
      <c r="F23" s="94"/>
      <c r="G23" s="95">
        <f t="shared" si="0"/>
        <v>-243.47100000000006</v>
      </c>
      <c r="H23" s="95"/>
      <c r="I23" s="99">
        <f>I22-I19</f>
        <v>19.589999999999918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-203.49</v>
      </c>
      <c r="Q23" s="99">
        <f>Q22-P19</f>
        <v>-473.22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-59.57099999999997</v>
      </c>
      <c r="V23" s="100">
        <f>V22-V19</f>
        <v>0</v>
      </c>
      <c r="W23" s="101">
        <f>W22-W19</f>
        <v>0</v>
      </c>
      <c r="X23" s="102">
        <f>X22-X19</f>
        <v>-11.826999999999998</v>
      </c>
      <c r="Y23" s="103">
        <f t="shared" ref="Y23" si="5">Y22-Y19</f>
        <v>0</v>
      </c>
      <c r="Z23" s="103"/>
      <c r="AA23" s="103">
        <f>AA22-X19</f>
        <v>-46.994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34</v>
      </c>
      <c r="C24" s="96" t="s">
        <v>36</v>
      </c>
      <c r="D24" s="96"/>
      <c r="E24" s="96"/>
      <c r="F24" s="96"/>
      <c r="G24" s="97">
        <f>G21/G20</f>
        <v>1.0479874598857861</v>
      </c>
      <c r="H24" s="98"/>
      <c r="I24" s="105">
        <f>I21/I20</f>
        <v>0.99573021218164592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>
        <f>U21/U20</f>
        <v>1.1226780727695083</v>
      </c>
      <c r="V24" s="105"/>
      <c r="W24" s="106"/>
      <c r="X24" s="107">
        <f>X21/X20</f>
        <v>1.6650733846932462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88" t="s">
        <v>69</v>
      </c>
      <c r="D26" s="88"/>
      <c r="E26" s="88"/>
      <c r="F26" s="88"/>
      <c r="G26" s="88"/>
      <c r="H26" s="88"/>
      <c r="I26" s="89" t="s">
        <v>37</v>
      </c>
      <c r="J26" s="89"/>
      <c r="K26" s="89"/>
      <c r="L26" s="89"/>
      <c r="M26" s="89"/>
      <c r="N26" s="21"/>
      <c r="O26" s="90">
        <v>3</v>
      </c>
      <c r="P26" s="91"/>
      <c r="Q26" s="91"/>
      <c r="R26" s="59" t="s">
        <v>73</v>
      </c>
      <c r="S26" s="59"/>
      <c r="T26" s="59"/>
      <c r="U26" s="59"/>
      <c r="V26" s="59"/>
      <c r="W26" s="59"/>
      <c r="X26" s="59"/>
      <c r="Y26" s="92" t="s">
        <v>37</v>
      </c>
      <c r="Z26" s="92"/>
      <c r="AA26" s="92"/>
      <c r="AB26" s="92"/>
      <c r="AC26" s="92"/>
      <c r="AD26" s="93"/>
    </row>
    <row r="27" spans="1:37" s="25" customFormat="1" ht="37.5" customHeight="1" x14ac:dyDescent="0.2">
      <c r="A27" s="22"/>
      <c r="B27" s="23" t="s">
        <v>38</v>
      </c>
      <c r="C27" s="69" t="s">
        <v>39</v>
      </c>
      <c r="D27" s="69"/>
      <c r="E27" s="69"/>
      <c r="F27" s="69"/>
      <c r="G27" s="69"/>
      <c r="H27" s="69"/>
      <c r="I27" s="70">
        <v>1368.1167499999999</v>
      </c>
      <c r="J27" s="70"/>
      <c r="K27" s="70"/>
      <c r="L27" s="70"/>
      <c r="M27" s="70"/>
      <c r="N27" s="24"/>
      <c r="O27" s="71" t="s">
        <v>40</v>
      </c>
      <c r="P27" s="72"/>
      <c r="Q27" s="72"/>
      <c r="R27" s="73" t="s">
        <v>41</v>
      </c>
      <c r="S27" s="73"/>
      <c r="T27" s="73"/>
      <c r="U27" s="73"/>
      <c r="V27" s="73"/>
      <c r="W27" s="73"/>
      <c r="X27" s="73"/>
      <c r="Y27" s="74">
        <v>15.259</v>
      </c>
      <c r="Z27" s="74"/>
      <c r="AA27" s="74"/>
      <c r="AB27" s="74"/>
      <c r="AC27" s="74"/>
      <c r="AD27" s="75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42</v>
      </c>
      <c r="C28" s="76" t="s">
        <v>74</v>
      </c>
      <c r="D28" s="76"/>
      <c r="E28" s="76"/>
      <c r="F28" s="76"/>
      <c r="G28" s="76"/>
      <c r="H28" s="76"/>
      <c r="I28" s="77">
        <v>423.04259000000002</v>
      </c>
      <c r="J28" s="77"/>
      <c r="K28" s="77"/>
      <c r="L28" s="77"/>
      <c r="M28" s="77"/>
      <c r="N28" s="7"/>
      <c r="O28" s="78" t="s">
        <v>43</v>
      </c>
      <c r="P28" s="79"/>
      <c r="Q28" s="79"/>
      <c r="R28" s="80" t="s">
        <v>44</v>
      </c>
      <c r="S28" s="80"/>
      <c r="T28" s="80"/>
      <c r="U28" s="80"/>
      <c r="V28" s="80"/>
      <c r="W28" s="80"/>
      <c r="X28" s="80"/>
      <c r="Y28" s="40">
        <v>19.064</v>
      </c>
      <c r="Z28" s="40"/>
      <c r="AA28" s="40"/>
      <c r="AB28" s="40"/>
      <c r="AC28" s="40"/>
      <c r="AD28" s="41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45</v>
      </c>
      <c r="C29" s="76" t="s">
        <v>75</v>
      </c>
      <c r="D29" s="76"/>
      <c r="E29" s="76"/>
      <c r="F29" s="76"/>
      <c r="G29" s="76"/>
      <c r="H29" s="76"/>
      <c r="I29" s="77">
        <f>I30+I31+I32+I33+I34+I35+I36</f>
        <v>1986.5365300000001</v>
      </c>
      <c r="J29" s="77"/>
      <c r="K29" s="77"/>
      <c r="L29" s="77"/>
      <c r="M29" s="77"/>
      <c r="N29" s="7"/>
      <c r="O29" s="78" t="s">
        <v>46</v>
      </c>
      <c r="P29" s="79"/>
      <c r="Q29" s="79"/>
      <c r="R29" s="80" t="s">
        <v>47</v>
      </c>
      <c r="S29" s="80"/>
      <c r="T29" s="80"/>
      <c r="U29" s="80"/>
      <c r="V29" s="80"/>
      <c r="W29" s="80"/>
      <c r="X29" s="80"/>
      <c r="Y29" s="40">
        <v>2.137</v>
      </c>
      <c r="Z29" s="40"/>
      <c r="AA29" s="40"/>
      <c r="AB29" s="40"/>
      <c r="AC29" s="40"/>
      <c r="AD29" s="41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48</v>
      </c>
      <c r="C30" s="65" t="s">
        <v>76</v>
      </c>
      <c r="D30" s="65"/>
      <c r="E30" s="65"/>
      <c r="F30" s="65"/>
      <c r="G30" s="65"/>
      <c r="H30" s="65"/>
      <c r="I30" s="66">
        <v>653.62185999999997</v>
      </c>
      <c r="J30" s="66"/>
      <c r="K30" s="66"/>
      <c r="L30" s="66"/>
      <c r="M30" s="66"/>
      <c r="N30" s="7"/>
      <c r="O30" s="78" t="s">
        <v>49</v>
      </c>
      <c r="P30" s="79"/>
      <c r="Q30" s="79"/>
      <c r="R30" s="80" t="s">
        <v>53</v>
      </c>
      <c r="S30" s="80"/>
      <c r="T30" s="80"/>
      <c r="U30" s="80"/>
      <c r="V30" s="80"/>
      <c r="W30" s="80"/>
      <c r="X30" s="80"/>
      <c r="Y30" s="40">
        <v>10.17</v>
      </c>
      <c r="Z30" s="40"/>
      <c r="AA30" s="40"/>
      <c r="AB30" s="40"/>
      <c r="AC30" s="40"/>
      <c r="AD30" s="41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50</v>
      </c>
      <c r="C31" s="65" t="s">
        <v>51</v>
      </c>
      <c r="D31" s="65"/>
      <c r="E31" s="65"/>
      <c r="F31" s="65"/>
      <c r="G31" s="65"/>
      <c r="H31" s="65"/>
      <c r="I31" s="66"/>
      <c r="J31" s="66"/>
      <c r="K31" s="66"/>
      <c r="L31" s="66"/>
      <c r="M31" s="66"/>
      <c r="N31" s="7"/>
      <c r="O31" s="81" t="s">
        <v>52</v>
      </c>
      <c r="P31" s="82"/>
      <c r="Q31" s="82"/>
      <c r="R31" s="83" t="s">
        <v>56</v>
      </c>
      <c r="S31" s="83"/>
      <c r="T31" s="83"/>
      <c r="U31" s="83"/>
      <c r="V31" s="83"/>
      <c r="W31" s="83"/>
      <c r="X31" s="83"/>
      <c r="Y31" s="84">
        <v>226.52500000000001</v>
      </c>
      <c r="Z31" s="84"/>
      <c r="AA31" s="84"/>
      <c r="AB31" s="84"/>
      <c r="AC31" s="84"/>
      <c r="AD31" s="85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54</v>
      </c>
      <c r="C32" s="65" t="s">
        <v>55</v>
      </c>
      <c r="D32" s="65"/>
      <c r="E32" s="65"/>
      <c r="F32" s="65"/>
      <c r="G32" s="65"/>
      <c r="H32" s="65"/>
      <c r="I32" s="66">
        <v>56.140160000000002</v>
      </c>
      <c r="J32" s="66"/>
      <c r="K32" s="66"/>
      <c r="L32" s="66"/>
      <c r="M32" s="66"/>
      <c r="N32" s="7"/>
      <c r="O32" s="42" t="s">
        <v>77</v>
      </c>
      <c r="P32" s="43"/>
      <c r="Q32" s="43"/>
      <c r="R32" s="43"/>
      <c r="S32" s="43"/>
      <c r="T32" s="43"/>
      <c r="U32" s="43"/>
      <c r="V32" s="43"/>
      <c r="W32" s="43"/>
      <c r="X32" s="44"/>
      <c r="Y32" s="86">
        <f>SUM(Y27:AD31)</f>
        <v>273.15500000000003</v>
      </c>
      <c r="Z32" s="86"/>
      <c r="AA32" s="86"/>
      <c r="AB32" s="86"/>
      <c r="AC32" s="86"/>
      <c r="AD32" s="8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57</v>
      </c>
      <c r="C33" s="65" t="s">
        <v>58</v>
      </c>
      <c r="D33" s="65"/>
      <c r="E33" s="65"/>
      <c r="F33" s="65"/>
      <c r="G33" s="65"/>
      <c r="H33" s="65"/>
      <c r="I33" s="66">
        <v>198.54826</v>
      </c>
      <c r="J33" s="66"/>
      <c r="K33" s="66"/>
      <c r="L33" s="66"/>
      <c r="M33" s="66"/>
      <c r="N33" s="7"/>
      <c r="O33" s="45" t="s">
        <v>78</v>
      </c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59</v>
      </c>
      <c r="C34" s="67" t="s">
        <v>60</v>
      </c>
      <c r="D34" s="67"/>
      <c r="E34" s="67"/>
      <c r="F34" s="67"/>
      <c r="G34" s="67"/>
      <c r="H34" s="67"/>
      <c r="I34" s="68">
        <v>542.83181000000002</v>
      </c>
      <c r="J34" s="68"/>
      <c r="K34" s="68"/>
      <c r="L34" s="68"/>
      <c r="M34" s="68"/>
      <c r="O34" s="48" t="s">
        <v>87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50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61</v>
      </c>
      <c r="C35" s="65" t="s">
        <v>62</v>
      </c>
      <c r="D35" s="65"/>
      <c r="E35" s="65"/>
      <c r="F35" s="65"/>
      <c r="G35" s="65"/>
      <c r="H35" s="65"/>
      <c r="I35" s="66">
        <v>463.25357000000002</v>
      </c>
      <c r="J35" s="66"/>
      <c r="K35" s="66"/>
      <c r="L35" s="66"/>
      <c r="M35" s="66"/>
      <c r="N35" s="7"/>
      <c r="O35" s="48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50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63</v>
      </c>
      <c r="C36" s="65" t="s">
        <v>64</v>
      </c>
      <c r="D36" s="65"/>
      <c r="E36" s="65"/>
      <c r="F36" s="65"/>
      <c r="G36" s="65"/>
      <c r="H36" s="65"/>
      <c r="I36" s="66">
        <v>72.140870000000007</v>
      </c>
      <c r="J36" s="66"/>
      <c r="K36" s="66"/>
      <c r="L36" s="66"/>
      <c r="M36" s="66"/>
      <c r="O36" s="48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50"/>
    </row>
    <row r="37" spans="2:37" s="9" customFormat="1" ht="36" customHeight="1" x14ac:dyDescent="0.2">
      <c r="B37" s="32" t="s">
        <v>65</v>
      </c>
      <c r="C37" s="54" t="s">
        <v>79</v>
      </c>
      <c r="D37" s="54"/>
      <c r="E37" s="54"/>
      <c r="F37" s="54"/>
      <c r="G37" s="54"/>
      <c r="H37" s="54"/>
      <c r="I37" s="55">
        <v>38.96208</v>
      </c>
      <c r="J37" s="55"/>
      <c r="K37" s="55"/>
      <c r="L37" s="55"/>
      <c r="M37" s="55"/>
      <c r="N37" s="7"/>
      <c r="O37" s="48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50"/>
    </row>
    <row r="38" spans="2:37" s="9" customFormat="1" ht="36" customHeight="1" thickBot="1" x14ac:dyDescent="0.25">
      <c r="B38" s="32" t="s">
        <v>66</v>
      </c>
      <c r="C38" s="54" t="s">
        <v>80</v>
      </c>
      <c r="D38" s="54"/>
      <c r="E38" s="54"/>
      <c r="F38" s="54"/>
      <c r="G38" s="54"/>
      <c r="H38" s="54"/>
      <c r="I38" s="55">
        <v>22.082519999999999</v>
      </c>
      <c r="J38" s="55"/>
      <c r="K38" s="55"/>
      <c r="L38" s="55"/>
      <c r="M38" s="55"/>
      <c r="O38" s="48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50"/>
    </row>
    <row r="39" spans="2:37" s="9" customFormat="1" ht="30" customHeight="1" thickBot="1" x14ac:dyDescent="0.25">
      <c r="B39" s="56" t="s">
        <v>81</v>
      </c>
      <c r="C39" s="57"/>
      <c r="D39" s="57"/>
      <c r="E39" s="57"/>
      <c r="F39" s="57"/>
      <c r="G39" s="57"/>
      <c r="H39" s="58"/>
      <c r="I39" s="63">
        <f>I27+I28+I29+I37+I38</f>
        <v>3838.7404699999997</v>
      </c>
      <c r="J39" s="63"/>
      <c r="K39" s="63"/>
      <c r="L39" s="63"/>
      <c r="M39" s="64"/>
      <c r="N39" s="7"/>
      <c r="O39" s="51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3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9" t="s">
        <v>82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</row>
    <row r="42" spans="2:37" s="33" customFormat="1" ht="15.75" customHeight="1" outlineLevel="1" x14ac:dyDescent="0.2">
      <c r="B42" s="35" t="s">
        <v>83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2"/>
    </row>
    <row r="43" spans="2:37" s="33" customFormat="1" ht="15.75" customHeight="1" outlineLevel="1" thickBot="1" x14ac:dyDescent="0.25">
      <c r="B43" s="36" t="s">
        <v>84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8"/>
    </row>
    <row r="44" spans="2:37" s="33" customFormat="1" ht="32.25" customHeight="1" x14ac:dyDescent="0.2">
      <c r="B44" s="39" t="s">
        <v>86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 spans="1:30" s="11" customFormat="1" ht="11.4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  <row r="206" spans="1:30" s="11" customFormat="1" ht="11.4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</row>
    <row r="207" spans="1:30" s="11" customFormat="1" ht="11.4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</row>
    <row r="208" spans="1:30" s="11" customFormat="1" ht="11.4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</row>
    <row r="209" spans="1:30" s="11" customFormat="1" ht="11.4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</row>
    <row r="210" spans="1:30" s="11" customFormat="1" ht="11.4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</row>
    <row r="211" spans="1:30" s="11" customFormat="1" ht="11.4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</row>
    <row r="212" spans="1:30" s="11" customFormat="1" ht="11.4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</row>
    <row r="213" spans="1:30" s="11" customFormat="1" ht="11.4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</row>
    <row r="214" spans="1:30" s="11" customFormat="1" ht="11.4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</row>
    <row r="215" spans="1:30" s="11" customFormat="1" ht="11.4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</row>
    <row r="216" spans="1:30" s="11" customFormat="1" ht="11.4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C16:AD16"/>
    <mergeCell ref="B17:B18"/>
    <mergeCell ref="C17:F18"/>
    <mergeCell ref="G17:H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I17:T17"/>
    <mergeCell ref="U17:W17"/>
    <mergeCell ref="X17:AD18"/>
    <mergeCell ref="I18:O18"/>
    <mergeCell ref="P18:T18"/>
    <mergeCell ref="V18:W18"/>
    <mergeCell ref="C21:F21"/>
    <mergeCell ref="G21:H21"/>
    <mergeCell ref="C22:F22"/>
    <mergeCell ref="G22:H22"/>
    <mergeCell ref="V22:W22"/>
    <mergeCell ref="X22:AD22"/>
    <mergeCell ref="C19:F19"/>
    <mergeCell ref="G19:H19"/>
    <mergeCell ref="C20:F20"/>
    <mergeCell ref="G20:H20"/>
    <mergeCell ref="I20:O20"/>
    <mergeCell ref="P20:T20"/>
    <mergeCell ref="V20:W20"/>
    <mergeCell ref="X20:AD20"/>
    <mergeCell ref="I21:O21"/>
    <mergeCell ref="P21:T21"/>
    <mergeCell ref="V21:W21"/>
    <mergeCell ref="X21:AD21"/>
    <mergeCell ref="I22:O22"/>
    <mergeCell ref="P22:T22"/>
    <mergeCell ref="I19:O19"/>
    <mergeCell ref="P19:T19"/>
    <mergeCell ref="V19:W19"/>
    <mergeCell ref="X19:AD19"/>
    <mergeCell ref="C26:H26"/>
    <mergeCell ref="I26:M26"/>
    <mergeCell ref="O26:Q26"/>
    <mergeCell ref="R26:X26"/>
    <mergeCell ref="Y26:AD26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O31:Q31"/>
    <mergeCell ref="R31:X31"/>
    <mergeCell ref="Y31:AD31"/>
    <mergeCell ref="C32:H32"/>
    <mergeCell ref="I32:M32"/>
    <mergeCell ref="Y32:AD32"/>
    <mergeCell ref="C28:H28"/>
    <mergeCell ref="I28:M28"/>
    <mergeCell ref="O28:Q28"/>
    <mergeCell ref="R28:X28"/>
    <mergeCell ref="Y28:AD28"/>
    <mergeCell ref="C30:H30"/>
    <mergeCell ref="I30:M30"/>
    <mergeCell ref="O30:Q30"/>
    <mergeCell ref="R30:X30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43:AD43"/>
    <mergeCell ref="B44:AD44"/>
    <mergeCell ref="Y30:AD30"/>
    <mergeCell ref="O32:X32"/>
    <mergeCell ref="O33:AD33"/>
    <mergeCell ref="O34:AD39"/>
    <mergeCell ref="C37:H37"/>
    <mergeCell ref="I37:M37"/>
    <mergeCell ref="B39:H39"/>
    <mergeCell ref="C41:AD41"/>
    <mergeCell ref="C42:AD42"/>
    <mergeCell ref="I39:M39"/>
    <mergeCell ref="C38:H38"/>
    <mergeCell ref="I38:M38"/>
    <mergeCell ref="C35:H35"/>
    <mergeCell ref="I35:M35"/>
    <mergeCell ref="C36:H36"/>
    <mergeCell ref="I36:M36"/>
    <mergeCell ref="C33:H33"/>
    <mergeCell ref="I33:M33"/>
    <mergeCell ref="C34:H34"/>
    <mergeCell ref="I34:M34"/>
    <mergeCell ref="C31:H31"/>
    <mergeCell ref="I31:M31"/>
  </mergeCells>
  <pageMargins left="0.19685039370078741" right="0.19685039370078741" top="0.19685039370078741" bottom="0.19685039370078741" header="0.39370078740157483" footer="0.39370078740157483"/>
  <pageSetup scale="85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Александровна Букашова</dc:creator>
  <cp:lastModifiedBy>Святкина Наталья Владимировна</cp:lastModifiedBy>
  <cp:lastPrinted>2020-03-27T10:51:08Z</cp:lastPrinted>
  <dcterms:modified xsi:type="dcterms:W3CDTF">2022-03-25T10:17:37Z</dcterms:modified>
</cp:coreProperties>
</file>