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645" windowHeight="1317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X13" i="1"/>
  <c r="V7" i="1" l="1"/>
</calcChain>
</file>

<file path=xl/sharedStrings.xml><?xml version="1.0" encoding="utf-8"?>
<sst xmlns="http://schemas.openxmlformats.org/spreadsheetml/2006/main" count="91" uniqueCount="89">
  <si>
    <t>ОТЧЕТ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</si>
  <si>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</si>
  <si>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Лауреатов, д.25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</si>
  <si>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</si>
  <si>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</si>
  <si>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</si>
  <si>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</si>
  <si>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</si>
  <si>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</si>
  <si>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</si>
  <si>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</si>
  <si>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</si>
  <si>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</si>
  <si>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</si>
  <si>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</si>
  <si>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</si>
  <si>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</si>
  <si>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</si>
  <si>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</si>
  <si>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</si>
  <si>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</si>
  <si>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</si>
  <si>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</si>
  <si>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</si>
  <si>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</si>
  <si>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</si>
  <si>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</si>
  <si>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</si>
  <si>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</si>
  <si>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</si>
  <si>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</si>
  <si>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</si>
  <si>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</si>
  <si>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</si>
  <si>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</si>
  <si>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</si>
  <si>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</si>
  <si>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</si>
  <si>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</si>
  <si>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</si>
  <si>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</si>
  <si>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</si>
  <si>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</si>
  <si>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</si>
  <si>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</si>
  <si>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</si>
  <si>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</si>
  <si>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</si>
  <si>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</si>
  <si>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</si>
  <si>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</si>
  <si>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</si>
  <si>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</si>
  <si>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</si>
  <si>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</si>
  <si>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</si>
  <si>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</si>
  <si>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</si>
  <si>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</si>
  <si>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</si>
  <si>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</si>
  <si>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</si>
  <si>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</si>
  <si>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</si>
  <si>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</si>
  <si>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</si>
  <si>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</si>
  <si>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</si>
  <si>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</si>
  <si>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</si>
  <si>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</si>
  <si>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</si>
  <si>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</si>
  <si>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</si>
  <si>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</si>
  <si>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</si>
  <si>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</si>
  <si>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</si>
  <si>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</si>
  <si>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</si>
  <si>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</si>
  <si>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</si>
  <si>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</si>
  <si>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</si>
  <si>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</si>
  <si>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t>ООО «УК «ЖКС-Норильск»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</si>
  <si>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«УК «ЖКС-Норильск»</t>
    </r>
    <r>
      <rPr>
        <sz val="10"/>
        <color rgb="FF0000CC"/>
        <rFont val="Times New Roman"/>
        <family val="1"/>
        <charset val="204"/>
      </rPr>
      <t xml:space="preserve"> www.jks24.ru</t>
    </r>
  </si>
  <si>
    <t>Ремонт деревянных конструкций -  шт 4
Ремонт теплоизоляции трубопровода -  мп 2
Замена автоматических выключателей -  шт 2
Замена светильников -  шт 3</t>
  </si>
  <si>
    <t>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</si>
</sst>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0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1" fontId="2" fillId="0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32" xfId="0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/>
    </xf>
    <xf numFmtId="165" fontId="6" fillId="0" borderId="35" xfId="0" applyNumberFormat="1" applyFont="1" applyFill="1" applyBorder="1" applyAlignment="1">
      <alignment horizontal="center" vertical="center"/>
    </xf>
    <xf numFmtId="165" fontId="6" fillId="0" borderId="37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0" borderId="46" xfId="0" applyNumberFormat="1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0" borderId="2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0" borderId="2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/>
    </xf>
    <xf numFmtId="49" fontId="8" fillId="0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0" borderId="22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left" vertical="center" wrapText="1"/>
    </xf>
    <xf numFmtId="165" fontId="8" fillId="0" borderId="15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vertical="center" wrapText="1"/>
    </xf>
    <xf numFmtId="165" fontId="8" fillId="0" borderId="23" xfId="0" applyNumberFormat="1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49" fontId="6" fillId="0" borderId="55" xfId="0" applyNumberFormat="1" applyFont="1" applyFill="1" applyBorder="1" applyAlignment="1">
      <alignment horizontal="center" vertical="center"/>
    </xf>
    <xf numFmtId="49" fontId="6" fillId="0" borderId="56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56" xfId="0" applyFont="1" applyFill="1" applyBorder="1" applyAlignment="1">
      <alignment horizontal="left" vertical="center" wrapText="1"/>
    </xf>
    <xf numFmtId="164" fontId="6" fillId="0" borderId="56" xfId="0" applyNumberFormat="1" applyFont="1" applyFill="1" applyBorder="1" applyAlignment="1">
      <alignment horizontal="center" vertical="center"/>
    </xf>
    <xf numFmtId="164" fontId="6" fillId="0" borderId="57" xfId="0" applyNumberFormat="1" applyFont="1" applyFill="1" applyBorder="1" applyAlignment="1">
      <alignment horizontal="center" vertical="center"/>
    </xf>
    <xf numFmtId="165" fontId="5" fillId="0" borderId="61" xfId="0" applyNumberFormat="1" applyFont="1" applyFill="1" applyBorder="1" applyAlignment="1">
      <alignment horizontal="center" vertical="center"/>
    </xf>
    <xf numFmtId="165" fontId="5" fillId="0" borderId="62" xfId="0" applyNumberFormat="1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left" vertical="center"/>
    </xf>
    <xf numFmtId="0" fontId="5" fillId="0" borderId="59" xfId="0" applyFont="1" applyFill="1" applyBorder="1" applyAlignment="1">
      <alignment horizontal="left" vertical="center"/>
    </xf>
    <xf numFmtId="0" fontId="5" fillId="0" borderId="6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165" fontId="5" fillId="0" borderId="48" xfId="0" applyNumberFormat="1" applyFont="1" applyFill="1" applyBorder="1" applyAlignment="1">
      <alignment horizontal="center" vertical="center" wrapText="1"/>
    </xf>
    <xf numFmtId="165" fontId="5" fillId="0" borderId="70" xfId="0" applyNumberFormat="1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center" wrapText="1"/>
    </xf>
    <xf numFmtId="165" fontId="5" fillId="0" borderId="23" xfId="0" applyNumberFormat="1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5" fillId="0" borderId="69" xfId="0" applyFont="1" applyFill="1" applyBorder="1" applyAlignment="1">
      <alignment horizontal="left" vertical="center" wrapText="1"/>
    </xf>
    <xf numFmtId="49" fontId="6" fillId="0" borderId="39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 wrapText="1"/>
    </xf>
    <xf numFmtId="164" fontId="6" fillId="0" borderId="37" xfId="0" applyNumberFormat="1" applyFont="1" applyFill="1" applyBorder="1" applyAlignment="1">
      <alignment horizontal="center" vertical="center"/>
    </xf>
    <xf numFmtId="164" fontId="6" fillId="0" borderId="38" xfId="0" applyNumberFormat="1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 wrapText="1"/>
    </xf>
    <xf numFmtId="1" fontId="5" fillId="0" borderId="50" xfId="0" applyNumberFormat="1" applyFont="1" applyFill="1" applyBorder="1" applyAlignment="1">
      <alignment horizontal="center" vertical="center"/>
    </xf>
    <xf numFmtId="1" fontId="5" fillId="0" borderId="51" xfId="0" applyNumberFormat="1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left" vertical="center" wrapText="1"/>
    </xf>
    <xf numFmtId="165" fontId="5" fillId="0" borderId="54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 wrapText="1"/>
    </xf>
    <xf numFmtId="164" fontId="6" fillId="0" borderId="35" xfId="0" applyNumberFormat="1" applyFont="1" applyFill="1" applyBorder="1" applyAlignment="1">
      <alignment horizontal="center" vertical="center"/>
    </xf>
    <xf numFmtId="164" fontId="6" fillId="0" borderId="36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 wrapText="1"/>
    </xf>
    <xf numFmtId="165" fontId="5" fillId="0" borderId="15" xfId="0" applyNumberFormat="1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left" vertical="center"/>
    </xf>
    <xf numFmtId="165" fontId="5" fillId="0" borderId="35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left" vertical="center"/>
    </xf>
    <xf numFmtId="10" fontId="5" fillId="0" borderId="44" xfId="0" applyNumberFormat="1" applyFont="1" applyFill="1" applyBorder="1" applyAlignment="1">
      <alignment horizontal="center" vertical="center"/>
    </xf>
    <xf numFmtId="10" fontId="5" fillId="0" borderId="45" xfId="0" applyNumberFormat="1" applyFont="1" applyFill="1" applyBorder="1" applyAlignment="1">
      <alignment horizontal="center" vertical="center"/>
    </xf>
    <xf numFmtId="165" fontId="6" fillId="0" borderId="37" xfId="0" applyNumberFormat="1" applyFont="1" applyFill="1" applyBorder="1" applyAlignment="1">
      <alignment horizontal="center" vertical="center"/>
    </xf>
    <xf numFmtId="165" fontId="6" fillId="0" borderId="40" xfId="0" applyNumberFormat="1" applyFont="1" applyFill="1" applyBorder="1" applyAlignment="1">
      <alignment horizontal="center" vertical="center"/>
    </xf>
    <xf numFmtId="165" fontId="6" fillId="0" borderId="41" xfId="0" applyNumberFormat="1" applyFont="1" applyFill="1" applyBorder="1" applyAlignment="1">
      <alignment horizontal="center" vertical="center"/>
    </xf>
    <xf numFmtId="165" fontId="5" fillId="0" borderId="42" xfId="0" applyNumberFormat="1" applyFont="1" applyFill="1" applyBorder="1" applyAlignment="1">
      <alignment horizontal="center" vertical="center"/>
    </xf>
    <xf numFmtId="165" fontId="5" fillId="0" borderId="43" xfId="0" applyNumberFormat="1" applyFont="1" applyFill="1" applyBorder="1" applyAlignment="1">
      <alignment horizontal="center" vertical="center"/>
    </xf>
    <xf numFmtId="165" fontId="5" fillId="0" borderId="4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10" fontId="6" fillId="0" borderId="33" xfId="0" applyNumberFormat="1" applyFont="1" applyFill="1" applyBorder="1" applyAlignment="1">
      <alignment horizontal="center" vertical="center"/>
    </xf>
    <xf numFmtId="10" fontId="5" fillId="0" borderId="31" xfId="0" applyNumberFormat="1" applyFont="1" applyFill="1" applyBorder="1" applyAlignment="1">
      <alignment horizontal="center" vertical="center"/>
    </xf>
    <xf numFmtId="10" fontId="5" fillId="0" borderId="32" xfId="0" applyNumberFormat="1" applyFont="1" applyFill="1" applyBorder="1" applyAlignment="1">
      <alignment horizontal="center" vertical="center"/>
    </xf>
    <xf numFmtId="10" fontId="5" fillId="0" borderId="33" xfId="0" applyNumberFormat="1" applyFont="1" applyFill="1" applyBorder="1" applyAlignment="1">
      <alignment horizontal="center" vertical="center"/>
    </xf>
    <xf numFmtId="165" fontId="6" fillId="0" borderId="38" xfId="0" applyNumberFormat="1" applyFont="1" applyFill="1" applyBorder="1" applyAlignment="1">
      <alignment horizontal="center" vertical="center"/>
    </xf>
    <xf numFmtId="165" fontId="5" fillId="0" borderId="39" xfId="0" applyNumberFormat="1" applyFont="1" applyFill="1" applyBorder="1" applyAlignment="1">
      <alignment horizontal="center" vertical="center"/>
    </xf>
    <xf numFmtId="165" fontId="5" fillId="0" borderId="37" xfId="0" applyNumberFormat="1" applyFont="1" applyFill="1" applyBorder="1" applyAlignment="1">
      <alignment horizontal="center" vertical="center"/>
    </xf>
    <xf numFmtId="165" fontId="5" fillId="0" borderId="38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/>
    </xf>
    <xf numFmtId="165" fontId="6" fillId="0" borderId="35" xfId="0" applyNumberFormat="1" applyFont="1" applyFill="1" applyBorder="1" applyAlignment="1">
      <alignment horizontal="center" vertical="center"/>
    </xf>
    <xf numFmtId="165" fontId="6" fillId="0" borderId="36" xfId="0" applyNumberFormat="1" applyFont="1" applyFill="1" applyBorder="1" applyAlignment="1">
      <alignment horizontal="center" vertical="center"/>
    </xf>
    <xf numFmtId="165" fontId="5" fillId="0" borderId="34" xfId="0" applyNumberFormat="1" applyFont="1" applyFill="1" applyBorder="1" applyAlignment="1">
      <alignment horizontal="center" vertical="center"/>
    </xf>
    <xf numFmtId="165" fontId="5" fillId="0" borderId="36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87"/>
  <sheetViews>
    <sheetView tabSelected="1" zoomScaleNormal="100" workbookViewId="0">
      <selection activeCell="N28" sqref="N28"/>
    </sheetView>
  </sheetViews>
  <sheetFormatPr defaultColWidth="10.5" defaultRowHeight="11.85" customHeight="1" outlineLevelRow="1" x14ac:dyDescent="0.2"/>
  <cols>
    <col min="1" max="1" width="0.6640625" style="1" customWidth="1"/>
    <col min="2" max="2" width="6.1640625" style="1" customWidth="1"/>
    <col min="3" max="5" width="10.5" style="1" customWidth="1"/>
    <col min="6" max="6" width="6" style="1" customWidth="1"/>
    <col min="7" max="7" width="9.6640625" style="1" customWidth="1"/>
    <col min="8" max="9" width="4.66406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66406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4.5" style="1" customWidth="1"/>
    <col min="21" max="21" width="19.8320312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6640625" style="1" customWidth="1"/>
    <col min="28" max="28" width="3" style="1" customWidth="1"/>
    <col min="29" max="29" width="1.6640625" style="1" customWidth="1"/>
    <col min="30" max="30" width="3.1640625" style="1" customWidth="1"/>
    <col min="31" max="16384" width="10.5" style="2"/>
  </cols>
  <sheetData>
    <row r="1" spans="2:30" ht="15" customHeight="1" x14ac:dyDescent="0.2">
      <c r="B1" s="136" t="s">
        <v>0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</row>
    <row r="2" spans="2:30" ht="15" customHeight="1" x14ac:dyDescent="0.2">
      <c r="B2" s="137" t="s">
        <v>85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</row>
    <row r="3" spans="2:30" ht="15" customHeight="1" x14ac:dyDescent="0.2">
      <c r="B3" s="138" t="s">
        <v>1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</row>
    <row r="4" spans="2:30" ht="15" customHeight="1" x14ac:dyDescent="0.2">
      <c r="B4" s="136" t="s">
        <v>2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</row>
    <row r="5" spans="2:30" ht="15" customHeight="1" x14ac:dyDescent="0.2">
      <c r="B5" s="136" t="s">
        <v>88</v>
      </c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</row>
    <row r="6" spans="2:30" s="1" customFormat="1" ht="5.0999999999999996" customHeight="1" x14ac:dyDescent="0.2"/>
    <row r="7" spans="2:30" s="1" customFormat="1" ht="21" customHeight="1" x14ac:dyDescent="0.25">
      <c r="B7" s="139" t="s">
        <v>3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3"/>
      <c r="O7" s="143" t="s">
        <v>4</v>
      </c>
      <c r="P7" s="143"/>
      <c r="Q7" s="143"/>
      <c r="R7" s="143"/>
      <c r="S7" s="143"/>
      <c r="T7" s="143"/>
      <c r="U7" s="143"/>
      <c r="V7" s="144">
        <f>X10+X12+X13</f>
        <v>5282.43</v>
      </c>
      <c r="W7" s="144"/>
      <c r="X7" s="144"/>
      <c r="Y7" s="145" t="s">
        <v>5</v>
      </c>
      <c r="Z7" s="145"/>
      <c r="AA7" s="145"/>
      <c r="AB7" s="145"/>
      <c r="AC7" s="145"/>
      <c r="AD7" s="145"/>
    </row>
    <row r="8" spans="2:30" s="1" customFormat="1" ht="5.0999999999999996" customHeight="1" x14ac:dyDescent="0.2">
      <c r="B8" s="140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2"/>
      <c r="N8" s="4"/>
      <c r="O8" s="140"/>
      <c r="P8" s="141"/>
      <c r="Q8" s="141"/>
      <c r="R8" s="141"/>
      <c r="S8" s="141"/>
      <c r="T8" s="141"/>
      <c r="U8" s="141"/>
      <c r="V8" s="4"/>
      <c r="W8" s="4"/>
      <c r="X8" s="4"/>
      <c r="Y8" s="4"/>
      <c r="Z8" s="4"/>
      <c r="AA8" s="146"/>
      <c r="AB8" s="146"/>
      <c r="AC8" s="146"/>
      <c r="AD8" s="146"/>
    </row>
    <row r="9" spans="2:30" s="1" customFormat="1" ht="15" customHeight="1" x14ac:dyDescent="0.2">
      <c r="B9" s="147" t="s">
        <v>6</v>
      </c>
      <c r="C9" s="147"/>
      <c r="D9" s="147"/>
      <c r="E9" s="147"/>
      <c r="F9" s="147"/>
      <c r="G9" s="147"/>
      <c r="H9" s="147"/>
      <c r="I9" s="148">
        <v>1977</v>
      </c>
      <c r="J9" s="148"/>
      <c r="K9" s="148"/>
      <c r="L9" s="148"/>
      <c r="M9" s="148"/>
      <c r="N9" s="5"/>
      <c r="O9" s="147" t="s">
        <v>7</v>
      </c>
      <c r="P9" s="147"/>
      <c r="Q9" s="147"/>
      <c r="R9" s="147"/>
      <c r="S9" s="147"/>
      <c r="T9" s="147"/>
      <c r="U9" s="147"/>
      <c r="V9" s="147"/>
      <c r="W9" s="147"/>
      <c r="X9" s="148">
        <v>72</v>
      </c>
      <c r="Y9" s="148"/>
      <c r="Z9" s="148"/>
      <c r="AA9" s="148"/>
      <c r="AB9" s="148"/>
      <c r="AC9" s="148"/>
      <c r="AD9" s="148"/>
    </row>
    <row r="10" spans="2:30" s="1" customFormat="1" ht="15" customHeight="1" x14ac:dyDescent="0.2">
      <c r="B10" s="130" t="s">
        <v>8</v>
      </c>
      <c r="C10" s="130"/>
      <c r="D10" s="130"/>
      <c r="E10" s="130"/>
      <c r="F10" s="130"/>
      <c r="G10" s="130"/>
      <c r="H10" s="130"/>
      <c r="I10" s="129">
        <v>84</v>
      </c>
      <c r="J10" s="129"/>
      <c r="K10" s="129"/>
      <c r="L10" s="129"/>
      <c r="M10" s="129"/>
      <c r="N10" s="5"/>
      <c r="O10" s="130" t="s">
        <v>9</v>
      </c>
      <c r="P10" s="130"/>
      <c r="Q10" s="130"/>
      <c r="R10" s="130"/>
      <c r="S10" s="130"/>
      <c r="T10" s="130"/>
      <c r="U10" s="130"/>
      <c r="V10" s="130"/>
      <c r="W10" s="130"/>
      <c r="X10" s="149">
        <v>3620.69</v>
      </c>
      <c r="Y10" s="149"/>
      <c r="Z10" s="149"/>
      <c r="AA10" s="149"/>
      <c r="AB10" s="149"/>
      <c r="AC10" s="149"/>
      <c r="AD10" s="149"/>
    </row>
    <row r="11" spans="2:30" s="1" customFormat="1" ht="15" customHeight="1" x14ac:dyDescent="0.2">
      <c r="B11" s="130" t="s">
        <v>10</v>
      </c>
      <c r="C11" s="130"/>
      <c r="D11" s="130"/>
      <c r="E11" s="130"/>
      <c r="F11" s="130"/>
      <c r="G11" s="130"/>
      <c r="H11" s="130"/>
      <c r="I11" s="129">
        <v>2</v>
      </c>
      <c r="J11" s="129"/>
      <c r="K11" s="129"/>
      <c r="L11" s="129"/>
      <c r="M11" s="129"/>
      <c r="N11" s="5"/>
      <c r="O11" s="130" t="s">
        <v>11</v>
      </c>
      <c r="P11" s="130"/>
      <c r="Q11" s="130"/>
      <c r="R11" s="130"/>
      <c r="S11" s="130"/>
      <c r="T11" s="130"/>
      <c r="U11" s="130"/>
      <c r="V11" s="130"/>
      <c r="W11" s="130"/>
      <c r="X11" s="132">
        <v>0</v>
      </c>
      <c r="Y11" s="132"/>
      <c r="Z11" s="132"/>
      <c r="AA11" s="132"/>
      <c r="AB11" s="132"/>
      <c r="AC11" s="132"/>
      <c r="AD11" s="132"/>
    </row>
    <row r="12" spans="2:30" s="1" customFormat="1" ht="15" customHeight="1" x14ac:dyDescent="0.2">
      <c r="B12" s="130" t="s">
        <v>12</v>
      </c>
      <c r="C12" s="130"/>
      <c r="D12" s="130"/>
      <c r="E12" s="130"/>
      <c r="F12" s="130"/>
      <c r="G12" s="130"/>
      <c r="H12" s="130"/>
      <c r="I12" s="129">
        <v>9</v>
      </c>
      <c r="J12" s="129"/>
      <c r="K12" s="129"/>
      <c r="L12" s="129"/>
      <c r="M12" s="129"/>
      <c r="N12" s="5"/>
      <c r="O12" s="130" t="s">
        <v>13</v>
      </c>
      <c r="P12" s="130"/>
      <c r="Q12" s="130"/>
      <c r="R12" s="130"/>
      <c r="S12" s="130"/>
      <c r="T12" s="130"/>
      <c r="U12" s="130"/>
      <c r="V12" s="130"/>
      <c r="W12" s="130"/>
      <c r="X12" s="129">
        <v>0</v>
      </c>
      <c r="Y12" s="129"/>
      <c r="Z12" s="129"/>
      <c r="AA12" s="129"/>
      <c r="AB12" s="129"/>
      <c r="AC12" s="129"/>
      <c r="AD12" s="129"/>
    </row>
    <row r="13" spans="2:30" s="1" customFormat="1" ht="15" customHeight="1" x14ac:dyDescent="0.2">
      <c r="B13" s="131" t="s">
        <v>14</v>
      </c>
      <c r="C13" s="131"/>
      <c r="D13" s="131"/>
      <c r="E13" s="131"/>
      <c r="F13" s="131"/>
      <c r="G13" s="131"/>
      <c r="H13" s="131"/>
      <c r="I13" s="132" t="s">
        <v>15</v>
      </c>
      <c r="J13" s="132"/>
      <c r="K13" s="132"/>
      <c r="L13" s="132"/>
      <c r="M13" s="132"/>
      <c r="N13" s="8"/>
      <c r="O13" s="131" t="s">
        <v>16</v>
      </c>
      <c r="P13" s="131"/>
      <c r="Q13" s="131"/>
      <c r="R13" s="131"/>
      <c r="S13" s="131"/>
      <c r="T13" s="131"/>
      <c r="U13" s="131"/>
      <c r="V13" s="131"/>
      <c r="W13" s="131"/>
      <c r="X13" s="133">
        <f>559+1102.74</f>
        <v>1661.74</v>
      </c>
      <c r="Y13" s="133"/>
      <c r="Z13" s="133"/>
      <c r="AA13" s="133"/>
      <c r="AB13" s="133"/>
      <c r="AC13" s="133"/>
      <c r="AD13" s="133"/>
    </row>
    <row r="14" spans="2:30" s="1" customFormat="1" ht="15" customHeight="1" thickBot="1" x14ac:dyDescent="0.25">
      <c r="B14" s="134" t="s">
        <v>17</v>
      </c>
      <c r="C14" s="134"/>
      <c r="D14" s="134"/>
      <c r="E14" s="134"/>
      <c r="F14" s="134"/>
      <c r="G14" s="134"/>
      <c r="H14" s="134"/>
      <c r="I14" s="135" t="s">
        <v>18</v>
      </c>
      <c r="J14" s="135"/>
      <c r="K14" s="135"/>
      <c r="L14" s="135"/>
      <c r="M14" s="135"/>
      <c r="N14" s="6"/>
      <c r="O14" s="134" t="s">
        <v>19</v>
      </c>
      <c r="P14" s="134"/>
      <c r="Q14" s="134"/>
      <c r="R14" s="134"/>
      <c r="S14" s="134"/>
      <c r="T14" s="134"/>
      <c r="U14" s="134"/>
      <c r="V14" s="134"/>
      <c r="W14" s="134"/>
      <c r="X14" s="135">
        <v>147</v>
      </c>
      <c r="Y14" s="135"/>
      <c r="Z14" s="135"/>
      <c r="AA14" s="135"/>
      <c r="AB14" s="135"/>
      <c r="AC14" s="135"/>
      <c r="AD14" s="135"/>
    </row>
    <row r="15" spans="2:30" s="9" customFormat="1" ht="6" customHeight="1" thickBot="1" x14ac:dyDescent="0.25"/>
    <row r="16" spans="2:30" s="9" customFormat="1" ht="18" customHeight="1" thickBot="1" x14ac:dyDescent="0.25">
      <c r="B16" s="10">
        <v>1</v>
      </c>
      <c r="C16" s="119" t="s">
        <v>20</v>
      </c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20"/>
    </row>
    <row r="17" spans="1:37" s="11" customFormat="1" ht="21.95" customHeight="1" x14ac:dyDescent="0.2">
      <c r="A17" s="9"/>
      <c r="B17" s="121" t="s">
        <v>21</v>
      </c>
      <c r="C17" s="123" t="s">
        <v>22</v>
      </c>
      <c r="D17" s="123"/>
      <c r="E17" s="123"/>
      <c r="F17" s="123"/>
      <c r="G17" s="123" t="s">
        <v>23</v>
      </c>
      <c r="H17" s="123"/>
      <c r="I17" s="123" t="s">
        <v>24</v>
      </c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 t="s">
        <v>25</v>
      </c>
      <c r="V17" s="123"/>
      <c r="W17" s="125"/>
      <c r="X17" s="121" t="s">
        <v>68</v>
      </c>
      <c r="Y17" s="123"/>
      <c r="Z17" s="123"/>
      <c r="AA17" s="123"/>
      <c r="AB17" s="123"/>
      <c r="AC17" s="123"/>
      <c r="AD17" s="125"/>
    </row>
    <row r="18" spans="1:37" s="11" customFormat="1" ht="26.25" customHeight="1" thickBot="1" x14ac:dyDescent="0.25">
      <c r="A18" s="9"/>
      <c r="B18" s="122"/>
      <c r="C18" s="124"/>
      <c r="D18" s="124"/>
      <c r="E18" s="124"/>
      <c r="F18" s="124"/>
      <c r="G18" s="124"/>
      <c r="H18" s="124"/>
      <c r="I18" s="127" t="s">
        <v>69</v>
      </c>
      <c r="J18" s="127"/>
      <c r="K18" s="127"/>
      <c r="L18" s="127"/>
      <c r="M18" s="127"/>
      <c r="N18" s="127"/>
      <c r="O18" s="127"/>
      <c r="P18" s="127" t="s">
        <v>70</v>
      </c>
      <c r="Q18" s="127"/>
      <c r="R18" s="127"/>
      <c r="S18" s="127"/>
      <c r="T18" s="127"/>
      <c r="U18" s="12" t="s">
        <v>71</v>
      </c>
      <c r="V18" s="127" t="s">
        <v>72</v>
      </c>
      <c r="W18" s="128"/>
      <c r="X18" s="122"/>
      <c r="Y18" s="124"/>
      <c r="Z18" s="124"/>
      <c r="AA18" s="124"/>
      <c r="AB18" s="124"/>
      <c r="AC18" s="124"/>
      <c r="AD18" s="126"/>
    </row>
    <row r="19" spans="1:37" s="11" customFormat="1" ht="18.75" customHeight="1" x14ac:dyDescent="0.2">
      <c r="A19" s="9"/>
      <c r="B19" s="13" t="s">
        <v>26</v>
      </c>
      <c r="C19" s="114" t="s">
        <v>28</v>
      </c>
      <c r="D19" s="114"/>
      <c r="E19" s="114"/>
      <c r="F19" s="114"/>
      <c r="G19" s="95">
        <f>I19+P19+U19+V19</f>
        <v>375.72999999999996</v>
      </c>
      <c r="H19" s="95"/>
      <c r="I19" s="115">
        <v>389.64</v>
      </c>
      <c r="J19" s="115"/>
      <c r="K19" s="115"/>
      <c r="L19" s="115"/>
      <c r="M19" s="115"/>
      <c r="N19" s="115"/>
      <c r="O19" s="115"/>
      <c r="P19" s="115">
        <v>-13.91</v>
      </c>
      <c r="Q19" s="115"/>
      <c r="R19" s="115"/>
      <c r="S19" s="115"/>
      <c r="T19" s="115"/>
      <c r="U19" s="14">
        <v>0</v>
      </c>
      <c r="V19" s="115">
        <v>0</v>
      </c>
      <c r="W19" s="116"/>
      <c r="X19" s="117">
        <v>31.785</v>
      </c>
      <c r="Y19" s="95"/>
      <c r="Z19" s="95"/>
      <c r="AA19" s="95"/>
      <c r="AB19" s="95"/>
      <c r="AC19" s="95"/>
      <c r="AD19" s="118"/>
    </row>
    <row r="20" spans="1:37" s="11" customFormat="1" ht="18.75" customHeight="1" x14ac:dyDescent="0.2">
      <c r="A20" s="9"/>
      <c r="B20" s="13" t="s">
        <v>27</v>
      </c>
      <c r="C20" s="94" t="s">
        <v>30</v>
      </c>
      <c r="D20" s="94"/>
      <c r="E20" s="94"/>
      <c r="F20" s="94"/>
      <c r="G20" s="95">
        <f t="shared" ref="G20:G23" si="0">I20+P20+U20+V20</f>
        <v>2933.15</v>
      </c>
      <c r="H20" s="95"/>
      <c r="I20" s="99">
        <v>2933.15</v>
      </c>
      <c r="J20" s="99"/>
      <c r="K20" s="99"/>
      <c r="L20" s="99"/>
      <c r="M20" s="99"/>
      <c r="N20" s="99"/>
      <c r="O20" s="99"/>
      <c r="P20" s="99">
        <v>0</v>
      </c>
      <c r="Q20" s="99"/>
      <c r="R20" s="99"/>
      <c r="S20" s="99"/>
      <c r="T20" s="99"/>
      <c r="U20" s="15">
        <v>0</v>
      </c>
      <c r="V20" s="99">
        <v>0</v>
      </c>
      <c r="W20" s="110"/>
      <c r="X20" s="111">
        <v>11.686999999999999</v>
      </c>
      <c r="Y20" s="112"/>
      <c r="Z20" s="112"/>
      <c r="AA20" s="112"/>
      <c r="AB20" s="112"/>
      <c r="AC20" s="112"/>
      <c r="AD20" s="113"/>
    </row>
    <row r="21" spans="1:37" s="11" customFormat="1" ht="18.75" customHeight="1" x14ac:dyDescent="0.2">
      <c r="A21" s="9"/>
      <c r="B21" s="16" t="s">
        <v>29</v>
      </c>
      <c r="C21" s="94" t="s">
        <v>32</v>
      </c>
      <c r="D21" s="94"/>
      <c r="E21" s="94"/>
      <c r="F21" s="94"/>
      <c r="G21" s="95">
        <f t="shared" si="0"/>
        <v>2740.8399999999997</v>
      </c>
      <c r="H21" s="95"/>
      <c r="I21" s="99">
        <f>I19+I20-I22</f>
        <v>2753.64</v>
      </c>
      <c r="J21" s="99"/>
      <c r="K21" s="99"/>
      <c r="L21" s="99"/>
      <c r="M21" s="99">
        <f>M19+M20-M22</f>
        <v>0</v>
      </c>
      <c r="N21" s="99"/>
      <c r="O21" s="99"/>
      <c r="P21" s="99">
        <f>P19+P20-P22</f>
        <v>-12.8</v>
      </c>
      <c r="Q21" s="99">
        <f>P19+Q20-Q22</f>
        <v>-13.91</v>
      </c>
      <c r="R21" s="99"/>
      <c r="S21" s="99">
        <f t="shared" ref="S21" si="1">S19+S20-S22</f>
        <v>0</v>
      </c>
      <c r="T21" s="99">
        <f>T19+T20-T22</f>
        <v>0</v>
      </c>
      <c r="U21" s="15">
        <f>U19+U20-U22</f>
        <v>0</v>
      </c>
      <c r="V21" s="99">
        <f>V19+V20-V22</f>
        <v>0</v>
      </c>
      <c r="W21" s="110">
        <f>W19+W20-W22</f>
        <v>0</v>
      </c>
      <c r="X21" s="111">
        <v>19.521000000000001</v>
      </c>
      <c r="Y21" s="112"/>
      <c r="Z21" s="112"/>
      <c r="AA21" s="112"/>
      <c r="AB21" s="112"/>
      <c r="AC21" s="112"/>
      <c r="AD21" s="113"/>
    </row>
    <row r="22" spans="1:37" s="11" customFormat="1" ht="18.75" customHeight="1" x14ac:dyDescent="0.2">
      <c r="A22" s="9"/>
      <c r="B22" s="16" t="s">
        <v>31</v>
      </c>
      <c r="C22" s="94" t="s">
        <v>34</v>
      </c>
      <c r="D22" s="94"/>
      <c r="E22" s="94"/>
      <c r="F22" s="94"/>
      <c r="G22" s="95">
        <f t="shared" si="0"/>
        <v>568.04</v>
      </c>
      <c r="H22" s="95"/>
      <c r="I22" s="99">
        <v>569.15</v>
      </c>
      <c r="J22" s="99"/>
      <c r="K22" s="99"/>
      <c r="L22" s="99"/>
      <c r="M22" s="99"/>
      <c r="N22" s="99"/>
      <c r="O22" s="99"/>
      <c r="P22" s="99">
        <v>-1.1100000000000001</v>
      </c>
      <c r="Q22" s="99"/>
      <c r="R22" s="99"/>
      <c r="S22" s="99"/>
      <c r="T22" s="99"/>
      <c r="U22" s="15">
        <v>0</v>
      </c>
      <c r="V22" s="99">
        <v>0</v>
      </c>
      <c r="W22" s="110"/>
      <c r="X22" s="111">
        <f>X19+X20-X21</f>
        <v>23.951000000000001</v>
      </c>
      <c r="Y22" s="112"/>
      <c r="Z22" s="112"/>
      <c r="AA22" s="112"/>
      <c r="AB22" s="112"/>
      <c r="AC22" s="112"/>
      <c r="AD22" s="113"/>
    </row>
    <row r="23" spans="1:37" s="11" customFormat="1" ht="18.75" customHeight="1" x14ac:dyDescent="0.2">
      <c r="A23" s="9"/>
      <c r="B23" s="16" t="s">
        <v>33</v>
      </c>
      <c r="C23" s="94" t="s">
        <v>36</v>
      </c>
      <c r="D23" s="94"/>
      <c r="E23" s="94"/>
      <c r="F23" s="94"/>
      <c r="G23" s="95">
        <f t="shared" si="0"/>
        <v>192.31</v>
      </c>
      <c r="H23" s="95"/>
      <c r="I23" s="99">
        <f>I22-I19</f>
        <v>179.51</v>
      </c>
      <c r="J23" s="99"/>
      <c r="K23" s="99">
        <f t="shared" ref="K23" si="2">K22-K19</f>
        <v>0</v>
      </c>
      <c r="L23" s="99"/>
      <c r="M23" s="99">
        <f>M22-M19</f>
        <v>0</v>
      </c>
      <c r="N23" s="99"/>
      <c r="O23" s="99">
        <f t="shared" ref="O23" si="3">O22-O19</f>
        <v>0</v>
      </c>
      <c r="P23" s="99">
        <f>P22-P19</f>
        <v>12.8</v>
      </c>
      <c r="Q23" s="99">
        <f>Q22-P19</f>
        <v>13.91</v>
      </c>
      <c r="R23" s="99"/>
      <c r="S23" s="99">
        <f t="shared" ref="S23" si="4">S22-S19</f>
        <v>0</v>
      </c>
      <c r="T23" s="99">
        <f>T22-T19</f>
        <v>0</v>
      </c>
      <c r="U23" s="15">
        <f>U22-U19</f>
        <v>0</v>
      </c>
      <c r="V23" s="100">
        <f>V22-V19</f>
        <v>0</v>
      </c>
      <c r="W23" s="101">
        <f>W22-W19</f>
        <v>0</v>
      </c>
      <c r="X23" s="102">
        <f>X22-X19</f>
        <v>-7.8339999999999996</v>
      </c>
      <c r="Y23" s="103">
        <f t="shared" ref="Y23" si="5">Y22-Y19</f>
        <v>0</v>
      </c>
      <c r="Z23" s="103"/>
      <c r="AA23" s="103">
        <f>AA22-X19</f>
        <v>-31.785</v>
      </c>
      <c r="AB23" s="103"/>
      <c r="AC23" s="103">
        <f t="shared" ref="AC23" si="6">AC22-AC19</f>
        <v>0</v>
      </c>
      <c r="AD23" s="104"/>
    </row>
    <row r="24" spans="1:37" s="11" customFormat="1" ht="18.75" customHeight="1" thickBot="1" x14ac:dyDescent="0.25">
      <c r="A24" s="9"/>
      <c r="B24" s="17" t="s">
        <v>35</v>
      </c>
      <c r="C24" s="96" t="s">
        <v>37</v>
      </c>
      <c r="D24" s="96"/>
      <c r="E24" s="96"/>
      <c r="F24" s="96"/>
      <c r="G24" s="97">
        <f>G21/G20</f>
        <v>0.93443567495695745</v>
      </c>
      <c r="H24" s="98"/>
      <c r="I24" s="105">
        <f>I21/I20</f>
        <v>0.93879958406491304</v>
      </c>
      <c r="J24" s="105"/>
      <c r="K24" s="105" t="e">
        <f t="shared" ref="K24" si="7">K21/K20%</f>
        <v>#DIV/0!</v>
      </c>
      <c r="L24" s="105"/>
      <c r="M24" s="105" t="e">
        <f>M21/M20%</f>
        <v>#DIV/0!</v>
      </c>
      <c r="N24" s="105"/>
      <c r="O24" s="105" t="e">
        <f t="shared" ref="O24" si="8">O21/O20%</f>
        <v>#DIV/0!</v>
      </c>
      <c r="P24" s="105"/>
      <c r="Q24" s="105"/>
      <c r="R24" s="105"/>
      <c r="S24" s="105"/>
      <c r="T24" s="105"/>
      <c r="U24" s="18"/>
      <c r="V24" s="105"/>
      <c r="W24" s="106"/>
      <c r="X24" s="107">
        <f>X21/X20</f>
        <v>1.6703174467356894</v>
      </c>
      <c r="Y24" s="108" t="e">
        <f t="shared" ref="Y24" si="9">Y21/Y20%</f>
        <v>#DIV/0!</v>
      </c>
      <c r="Z24" s="108"/>
      <c r="AA24" s="108">
        <v>0</v>
      </c>
      <c r="AB24" s="108"/>
      <c r="AC24" s="108" t="e">
        <f t="shared" ref="AC24" si="10">AC21/AC20%</f>
        <v>#DIV/0!</v>
      </c>
      <c r="AD24" s="109"/>
    </row>
    <row r="25" spans="1:37" s="9" customFormat="1" ht="6.95" customHeight="1" thickBot="1" x14ac:dyDescent="0.25"/>
    <row r="26" spans="1:37" s="19" customFormat="1" ht="36" customHeight="1" thickBot="1" x14ac:dyDescent="0.25">
      <c r="B26" s="20">
        <v>2</v>
      </c>
      <c r="C26" s="79" t="s">
        <v>69</v>
      </c>
      <c r="D26" s="79"/>
      <c r="E26" s="79"/>
      <c r="F26" s="79"/>
      <c r="G26" s="79"/>
      <c r="H26" s="79"/>
      <c r="I26" s="80" t="s">
        <v>38</v>
      </c>
      <c r="J26" s="80"/>
      <c r="K26" s="80"/>
      <c r="L26" s="80"/>
      <c r="M26" s="80"/>
      <c r="N26" s="21"/>
      <c r="O26" s="81">
        <v>3</v>
      </c>
      <c r="P26" s="82"/>
      <c r="Q26" s="82"/>
      <c r="R26" s="57" t="s">
        <v>73</v>
      </c>
      <c r="S26" s="57"/>
      <c r="T26" s="57"/>
      <c r="U26" s="57"/>
      <c r="V26" s="57"/>
      <c r="W26" s="57"/>
      <c r="X26" s="57"/>
      <c r="Y26" s="83" t="s">
        <v>38</v>
      </c>
      <c r="Z26" s="83"/>
      <c r="AA26" s="83"/>
      <c r="AB26" s="83"/>
      <c r="AC26" s="83"/>
      <c r="AD26" s="84"/>
    </row>
    <row r="27" spans="1:37" s="25" customFormat="1" ht="39" customHeight="1" x14ac:dyDescent="0.2">
      <c r="A27" s="22"/>
      <c r="B27" s="23" t="s">
        <v>39</v>
      </c>
      <c r="C27" s="85" t="s">
        <v>40</v>
      </c>
      <c r="D27" s="85"/>
      <c r="E27" s="85"/>
      <c r="F27" s="85"/>
      <c r="G27" s="85"/>
      <c r="H27" s="85"/>
      <c r="I27" s="86">
        <v>638.53611999999998</v>
      </c>
      <c r="J27" s="86"/>
      <c r="K27" s="86"/>
      <c r="L27" s="86"/>
      <c r="M27" s="86"/>
      <c r="N27" s="24"/>
      <c r="O27" s="87" t="s">
        <v>41</v>
      </c>
      <c r="P27" s="88"/>
      <c r="Q27" s="88"/>
      <c r="R27" s="89" t="s">
        <v>42</v>
      </c>
      <c r="S27" s="89"/>
      <c r="T27" s="89"/>
      <c r="U27" s="89"/>
      <c r="V27" s="89"/>
      <c r="W27" s="89"/>
      <c r="X27" s="89"/>
      <c r="Y27" s="90">
        <v>10.436999999999999</v>
      </c>
      <c r="Z27" s="90"/>
      <c r="AA27" s="90"/>
      <c r="AB27" s="90"/>
      <c r="AC27" s="90"/>
      <c r="AD27" s="91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43</v>
      </c>
      <c r="C28" s="92" t="s">
        <v>74</v>
      </c>
      <c r="D28" s="92"/>
      <c r="E28" s="92"/>
      <c r="F28" s="92"/>
      <c r="G28" s="92"/>
      <c r="H28" s="92"/>
      <c r="I28" s="93">
        <v>130.15527</v>
      </c>
      <c r="J28" s="93"/>
      <c r="K28" s="93"/>
      <c r="L28" s="93"/>
      <c r="M28" s="93"/>
      <c r="N28" s="7"/>
      <c r="O28" s="74" t="s">
        <v>44</v>
      </c>
      <c r="P28" s="75"/>
      <c r="Q28" s="75"/>
      <c r="R28" s="76" t="s">
        <v>45</v>
      </c>
      <c r="S28" s="76"/>
      <c r="T28" s="76"/>
      <c r="U28" s="76"/>
      <c r="V28" s="76"/>
      <c r="W28" s="76"/>
      <c r="X28" s="76"/>
      <c r="Y28" s="77">
        <v>13.04</v>
      </c>
      <c r="Z28" s="77"/>
      <c r="AA28" s="77"/>
      <c r="AB28" s="77"/>
      <c r="AC28" s="77"/>
      <c r="AD28" s="78"/>
      <c r="AG28" s="28"/>
      <c r="AH28" s="28"/>
      <c r="AI28" s="28"/>
      <c r="AJ28" s="28"/>
      <c r="AK28" s="28"/>
    </row>
    <row r="29" spans="1:37" s="22" customFormat="1" ht="30" customHeight="1" x14ac:dyDescent="0.2">
      <c r="B29" s="27" t="s">
        <v>46</v>
      </c>
      <c r="C29" s="92" t="s">
        <v>75</v>
      </c>
      <c r="D29" s="92"/>
      <c r="E29" s="92"/>
      <c r="F29" s="92"/>
      <c r="G29" s="92"/>
      <c r="H29" s="92"/>
      <c r="I29" s="93">
        <f>I30+I31+I32+I33+I34+I35+I36</f>
        <v>954.14027999999996</v>
      </c>
      <c r="J29" s="93"/>
      <c r="K29" s="93"/>
      <c r="L29" s="93"/>
      <c r="M29" s="93"/>
      <c r="N29" s="7"/>
      <c r="O29" s="74" t="s">
        <v>47</v>
      </c>
      <c r="P29" s="75"/>
      <c r="Q29" s="75"/>
      <c r="R29" s="76" t="s">
        <v>48</v>
      </c>
      <c r="S29" s="76"/>
      <c r="T29" s="76"/>
      <c r="U29" s="76"/>
      <c r="V29" s="76"/>
      <c r="W29" s="76"/>
      <c r="X29" s="76"/>
      <c r="Y29" s="77">
        <v>1.462</v>
      </c>
      <c r="Z29" s="77"/>
      <c r="AA29" s="77"/>
      <c r="AB29" s="77"/>
      <c r="AC29" s="77"/>
      <c r="AD29" s="78"/>
      <c r="AG29" s="28"/>
      <c r="AH29" s="28"/>
      <c r="AI29" s="28"/>
      <c r="AJ29" s="28"/>
      <c r="AK29" s="28"/>
    </row>
    <row r="30" spans="1:37" s="22" customFormat="1" ht="30" customHeight="1" x14ac:dyDescent="0.2">
      <c r="B30" s="29" t="s">
        <v>49</v>
      </c>
      <c r="C30" s="37" t="s">
        <v>76</v>
      </c>
      <c r="D30" s="37"/>
      <c r="E30" s="37"/>
      <c r="F30" s="37"/>
      <c r="G30" s="37"/>
      <c r="H30" s="37"/>
      <c r="I30" s="38">
        <v>256.77762000000001</v>
      </c>
      <c r="J30" s="38"/>
      <c r="K30" s="38"/>
      <c r="L30" s="38"/>
      <c r="M30" s="38"/>
      <c r="N30" s="7"/>
      <c r="O30" s="74" t="s">
        <v>50</v>
      </c>
      <c r="P30" s="75"/>
      <c r="Q30" s="75"/>
      <c r="R30" s="76" t="s">
        <v>54</v>
      </c>
      <c r="S30" s="76"/>
      <c r="T30" s="76"/>
      <c r="U30" s="76"/>
      <c r="V30" s="76"/>
      <c r="W30" s="76"/>
      <c r="X30" s="76"/>
      <c r="Y30" s="77">
        <v>6.9560000000000004</v>
      </c>
      <c r="Z30" s="77"/>
      <c r="AA30" s="77"/>
      <c r="AB30" s="77"/>
      <c r="AC30" s="77"/>
      <c r="AD30" s="78"/>
      <c r="AG30" s="28"/>
      <c r="AH30" s="28"/>
      <c r="AI30" s="28"/>
      <c r="AJ30" s="28"/>
      <c r="AK30" s="28"/>
    </row>
    <row r="31" spans="1:37" s="22" customFormat="1" ht="30" customHeight="1" thickBot="1" x14ac:dyDescent="0.25">
      <c r="B31" s="29" t="s">
        <v>51</v>
      </c>
      <c r="C31" s="37" t="s">
        <v>52</v>
      </c>
      <c r="D31" s="37"/>
      <c r="E31" s="37"/>
      <c r="F31" s="37"/>
      <c r="G31" s="37"/>
      <c r="H31" s="37"/>
      <c r="I31" s="38">
        <v>219.54096000000001</v>
      </c>
      <c r="J31" s="38"/>
      <c r="K31" s="38"/>
      <c r="L31" s="38"/>
      <c r="M31" s="38"/>
      <c r="N31" s="7"/>
      <c r="O31" s="44" t="s">
        <v>53</v>
      </c>
      <c r="P31" s="45"/>
      <c r="Q31" s="45"/>
      <c r="R31" s="48" t="s">
        <v>57</v>
      </c>
      <c r="S31" s="48"/>
      <c r="T31" s="48"/>
      <c r="U31" s="48"/>
      <c r="V31" s="48"/>
      <c r="W31" s="48"/>
      <c r="X31" s="48"/>
      <c r="Y31" s="49">
        <v>149.27099999999999</v>
      </c>
      <c r="Z31" s="49"/>
      <c r="AA31" s="49"/>
      <c r="AB31" s="49"/>
      <c r="AC31" s="49"/>
      <c r="AD31" s="50"/>
      <c r="AG31" s="28"/>
      <c r="AH31" s="28"/>
      <c r="AI31" s="28"/>
      <c r="AJ31" s="28"/>
      <c r="AK31" s="28"/>
    </row>
    <row r="32" spans="1:37" s="22" customFormat="1" ht="30" customHeight="1" thickBot="1" x14ac:dyDescent="0.25">
      <c r="B32" s="29" t="s">
        <v>55</v>
      </c>
      <c r="C32" s="37" t="s">
        <v>56</v>
      </c>
      <c r="D32" s="37"/>
      <c r="E32" s="37"/>
      <c r="F32" s="37"/>
      <c r="G32" s="37"/>
      <c r="H32" s="37"/>
      <c r="I32" s="38">
        <v>34.920209999999997</v>
      </c>
      <c r="J32" s="38"/>
      <c r="K32" s="38"/>
      <c r="L32" s="38"/>
      <c r="M32" s="38"/>
      <c r="N32" s="7"/>
      <c r="O32" s="53" t="s">
        <v>77</v>
      </c>
      <c r="P32" s="54"/>
      <c r="Q32" s="54"/>
      <c r="R32" s="54"/>
      <c r="S32" s="54"/>
      <c r="T32" s="54"/>
      <c r="U32" s="54"/>
      <c r="V32" s="54"/>
      <c r="W32" s="54"/>
      <c r="X32" s="55"/>
      <c r="Y32" s="51">
        <f>SUM(Y27:AD31)</f>
        <v>181.166</v>
      </c>
      <c r="Z32" s="51"/>
      <c r="AA32" s="51"/>
      <c r="AB32" s="51"/>
      <c r="AC32" s="51"/>
      <c r="AD32" s="52"/>
      <c r="AG32" s="28"/>
      <c r="AH32" s="28"/>
      <c r="AI32" s="28"/>
      <c r="AJ32" s="28"/>
      <c r="AK32" s="28"/>
    </row>
    <row r="33" spans="2:37" s="9" customFormat="1" ht="30" customHeight="1" thickTop="1" x14ac:dyDescent="0.2">
      <c r="B33" s="29" t="s">
        <v>58</v>
      </c>
      <c r="C33" s="37" t="s">
        <v>59</v>
      </c>
      <c r="D33" s="37"/>
      <c r="E33" s="37"/>
      <c r="F33" s="37"/>
      <c r="G33" s="37"/>
      <c r="H33" s="37"/>
      <c r="I33" s="38">
        <v>74.357230000000001</v>
      </c>
      <c r="J33" s="38"/>
      <c r="K33" s="38"/>
      <c r="L33" s="38"/>
      <c r="M33" s="38"/>
      <c r="N33" s="7"/>
      <c r="O33" s="41" t="s">
        <v>78</v>
      </c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3"/>
      <c r="AG33" s="30"/>
      <c r="AH33" s="30"/>
      <c r="AI33" s="30"/>
      <c r="AJ33" s="30"/>
      <c r="AK33" s="30"/>
    </row>
    <row r="34" spans="2:37" s="9" customFormat="1" ht="30" customHeight="1" x14ac:dyDescent="0.2">
      <c r="B34" s="31" t="s">
        <v>60</v>
      </c>
      <c r="C34" s="39" t="s">
        <v>61</v>
      </c>
      <c r="D34" s="39"/>
      <c r="E34" s="39"/>
      <c r="F34" s="39"/>
      <c r="G34" s="39"/>
      <c r="H34" s="39"/>
      <c r="I34" s="40">
        <v>246.99814000000001</v>
      </c>
      <c r="J34" s="40"/>
      <c r="K34" s="40"/>
      <c r="L34" s="40"/>
      <c r="M34" s="40"/>
      <c r="O34" s="63" t="s">
        <v>87</v>
      </c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5"/>
      <c r="AG34" s="30"/>
      <c r="AH34" s="30"/>
      <c r="AI34" s="30"/>
      <c r="AJ34" s="30"/>
      <c r="AK34" s="30"/>
    </row>
    <row r="35" spans="2:37" s="9" customFormat="1" ht="30" customHeight="1" x14ac:dyDescent="0.2">
      <c r="B35" s="29" t="s">
        <v>62</v>
      </c>
      <c r="C35" s="37" t="s">
        <v>63</v>
      </c>
      <c r="D35" s="37"/>
      <c r="E35" s="37"/>
      <c r="F35" s="37"/>
      <c r="G35" s="37"/>
      <c r="H35" s="37"/>
      <c r="I35" s="38">
        <v>59.640509999999999</v>
      </c>
      <c r="J35" s="38"/>
      <c r="K35" s="38"/>
      <c r="L35" s="38"/>
      <c r="M35" s="38"/>
      <c r="N35" s="7"/>
      <c r="O35" s="63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5"/>
      <c r="AG35" s="30"/>
      <c r="AH35" s="30"/>
      <c r="AI35" s="30"/>
      <c r="AJ35" s="30"/>
      <c r="AK35" s="30"/>
    </row>
    <row r="36" spans="2:37" s="9" customFormat="1" ht="30" customHeight="1" x14ac:dyDescent="0.2">
      <c r="B36" s="29" t="s">
        <v>64</v>
      </c>
      <c r="C36" s="37" t="s">
        <v>65</v>
      </c>
      <c r="D36" s="37"/>
      <c r="E36" s="37"/>
      <c r="F36" s="37"/>
      <c r="G36" s="37"/>
      <c r="H36" s="37"/>
      <c r="I36" s="38">
        <v>61.905610000000003</v>
      </c>
      <c r="J36" s="38"/>
      <c r="K36" s="38"/>
      <c r="L36" s="38"/>
      <c r="M36" s="38"/>
      <c r="O36" s="63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5"/>
    </row>
    <row r="37" spans="2:37" s="9" customFormat="1" ht="36" customHeight="1" x14ac:dyDescent="0.2">
      <c r="B37" s="32" t="s">
        <v>66</v>
      </c>
      <c r="C37" s="69" t="s">
        <v>79</v>
      </c>
      <c r="D37" s="69"/>
      <c r="E37" s="69"/>
      <c r="F37" s="69"/>
      <c r="G37" s="69"/>
      <c r="H37" s="69"/>
      <c r="I37" s="70">
        <v>22.99155</v>
      </c>
      <c r="J37" s="70"/>
      <c r="K37" s="70"/>
      <c r="L37" s="70"/>
      <c r="M37" s="70"/>
      <c r="N37" s="7"/>
      <c r="O37" s="63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5"/>
    </row>
    <row r="38" spans="2:37" s="9" customFormat="1" ht="36" customHeight="1" thickBot="1" x14ac:dyDescent="0.25">
      <c r="B38" s="32" t="s">
        <v>67</v>
      </c>
      <c r="C38" s="69" t="s">
        <v>80</v>
      </c>
      <c r="D38" s="69"/>
      <c r="E38" s="69"/>
      <c r="F38" s="69"/>
      <c r="G38" s="69"/>
      <c r="H38" s="69"/>
      <c r="I38" s="70"/>
      <c r="J38" s="70"/>
      <c r="K38" s="70"/>
      <c r="L38" s="70"/>
      <c r="M38" s="70"/>
      <c r="O38" s="63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5"/>
    </row>
    <row r="39" spans="2:37" s="9" customFormat="1" ht="30" customHeight="1" thickBot="1" x14ac:dyDescent="0.25">
      <c r="B39" s="71" t="s">
        <v>81</v>
      </c>
      <c r="C39" s="72"/>
      <c r="D39" s="72"/>
      <c r="E39" s="72"/>
      <c r="F39" s="72"/>
      <c r="G39" s="72"/>
      <c r="H39" s="73"/>
      <c r="I39" s="61">
        <f>I27+I28+I29+I37+I38</f>
        <v>1745.82322</v>
      </c>
      <c r="J39" s="61"/>
      <c r="K39" s="61"/>
      <c r="L39" s="61"/>
      <c r="M39" s="62"/>
      <c r="N39" s="7"/>
      <c r="O39" s="66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8"/>
    </row>
    <row r="40" spans="2:37" s="33" customFormat="1" ht="10.5" customHeight="1" thickBot="1" x14ac:dyDescent="0.25"/>
    <row r="41" spans="2:37" s="33" customFormat="1" ht="18" customHeight="1" outlineLevel="1" thickBot="1" x14ac:dyDescent="0.25">
      <c r="B41" s="34">
        <v>5</v>
      </c>
      <c r="C41" s="57" t="s">
        <v>82</v>
      </c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8"/>
    </row>
    <row r="42" spans="2:37" s="33" customFormat="1" ht="15.75" customHeight="1" outlineLevel="1" x14ac:dyDescent="0.2">
      <c r="B42" s="35" t="s">
        <v>83</v>
      </c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60"/>
    </row>
    <row r="43" spans="2:37" s="33" customFormat="1" ht="15.75" customHeight="1" outlineLevel="1" thickBot="1" x14ac:dyDescent="0.25">
      <c r="B43" s="36" t="s">
        <v>84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7"/>
    </row>
    <row r="44" spans="2:37" s="33" customFormat="1" ht="32.25" customHeight="1" x14ac:dyDescent="0.2">
      <c r="B44" s="56" t="s">
        <v>86</v>
      </c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</row>
    <row r="45" spans="2:37" s="33" customFormat="1" ht="11.45" customHeight="1" x14ac:dyDescent="0.2"/>
    <row r="46" spans="2:37" s="33" customFormat="1" ht="11.45" customHeight="1" x14ac:dyDescent="0.2"/>
    <row r="47" spans="2:37" s="33" customFormat="1" ht="11.45" customHeight="1" x14ac:dyDescent="0.2"/>
    <row r="48" spans="2:37" s="33" customFormat="1" ht="11.45" customHeight="1" x14ac:dyDescent="0.2"/>
    <row r="49" spans="1:30" s="33" customFormat="1" ht="11.45" customHeight="1" x14ac:dyDescent="0.2"/>
    <row r="50" spans="1:30" s="33" customFormat="1" ht="11.45" customHeight="1" x14ac:dyDescent="0.2"/>
    <row r="51" spans="1:30" s="11" customFormat="1" ht="11.45" customHeight="1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1:30" s="11" customFormat="1" ht="11.45" customHeight="1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1:30" s="11" customFormat="1" ht="11.45" customHeight="1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1:30" s="11" customFormat="1" ht="11.45" customHeight="1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1:30" s="11" customFormat="1" ht="11.45" customHeight="1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1:30" s="11" customFormat="1" ht="11.45" customHeight="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1:30" s="11" customFormat="1" ht="11.45" customHeight="1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  <row r="58" spans="1:30" s="11" customFormat="1" ht="11.45" customHeight="1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</row>
    <row r="59" spans="1:30" s="11" customFormat="1" ht="11.45" customHeight="1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</row>
    <row r="60" spans="1:30" s="11" customFormat="1" ht="11.45" customHeight="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</row>
    <row r="61" spans="1:30" s="11" customFormat="1" ht="11.45" customHeight="1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</row>
    <row r="62" spans="1:30" s="11" customFormat="1" ht="11.45" customHeight="1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</row>
    <row r="63" spans="1:30" s="11" customFormat="1" ht="11.45" customHeight="1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</row>
    <row r="64" spans="1:30" s="11" customFormat="1" ht="11.45" customHeight="1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</row>
    <row r="65" spans="1:30" s="11" customFormat="1" ht="11.45" customHeight="1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</row>
    <row r="66" spans="1:30" s="11" customFormat="1" ht="11.45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</row>
    <row r="67" spans="1:30" s="11" customFormat="1" ht="11.45" customHeight="1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</row>
    <row r="68" spans="1:30" s="11" customFormat="1" ht="11.45" customHeight="1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</row>
    <row r="69" spans="1:30" s="11" customFormat="1" ht="11.45" customHeight="1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</row>
    <row r="70" spans="1:30" s="11" customFormat="1" ht="11.45" customHeight="1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</row>
    <row r="71" spans="1:30" s="11" customFormat="1" ht="11.45" customHeight="1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</row>
    <row r="72" spans="1:30" s="11" customFormat="1" ht="11.45" customHeight="1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</row>
    <row r="73" spans="1:30" s="11" customFormat="1" ht="11.45" customHeight="1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</row>
    <row r="74" spans="1:30" s="11" customFormat="1" ht="11.45" customHeight="1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</row>
    <row r="75" spans="1:30" s="11" customFormat="1" ht="11.45" customHeight="1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</row>
    <row r="76" spans="1:30" s="11" customFormat="1" ht="11.45" customHeight="1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</row>
    <row r="77" spans="1:30" s="11" customFormat="1" ht="11.45" customHeight="1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</row>
    <row r="78" spans="1:30" s="11" customFormat="1" ht="11.45" customHeight="1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</row>
    <row r="79" spans="1:30" s="11" customFormat="1" ht="11.45" customHeight="1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</row>
    <row r="80" spans="1:30" s="11" customFormat="1" ht="11.45" customHeight="1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</row>
    <row r="81" spans="1:30" s="11" customFormat="1" ht="11.45" customHeight="1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</row>
    <row r="82" spans="1:30" s="11" customFormat="1" ht="11.45" customHeight="1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</row>
    <row r="83" spans="1:30" s="11" customFormat="1" ht="11.45" customHeight="1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</row>
    <row r="84" spans="1:30" s="11" customFormat="1" ht="11.45" customHeight="1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</row>
    <row r="85" spans="1:30" s="11" customFormat="1" ht="11.45" customHeight="1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</row>
    <row r="86" spans="1:30" s="11" customFormat="1" ht="11.45" customHeight="1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</row>
    <row r="87" spans="1:30" s="11" customFormat="1" ht="11.45" customHeight="1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</row>
  </sheetData>
  <mergeCells count="134"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B12:H12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Y28:AD28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30:H30"/>
    <mergeCell ref="I30:M30"/>
    <mergeCell ref="O30:Q30"/>
    <mergeCell ref="R30:X30"/>
    <mergeCell ref="Y30:AD30"/>
    <mergeCell ref="C26:H26"/>
    <mergeCell ref="I26:M26"/>
    <mergeCell ref="O26:Q26"/>
    <mergeCell ref="R26:X26"/>
    <mergeCell ref="Y26:AD26"/>
    <mergeCell ref="C27:H27"/>
    <mergeCell ref="I27:M27"/>
    <mergeCell ref="O27:Q27"/>
    <mergeCell ref="R27:X27"/>
    <mergeCell ref="Y27:AD27"/>
    <mergeCell ref="C29:H29"/>
    <mergeCell ref="I29:M29"/>
    <mergeCell ref="O29:Q29"/>
    <mergeCell ref="R29:X29"/>
    <mergeCell ref="Y29:AD29"/>
    <mergeCell ref="C28:H28"/>
    <mergeCell ref="I28:M28"/>
    <mergeCell ref="O28:Q28"/>
    <mergeCell ref="R28:X28"/>
    <mergeCell ref="B44:AD44"/>
    <mergeCell ref="C41:AD41"/>
    <mergeCell ref="C42:AD42"/>
    <mergeCell ref="I39:M39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C33:H33"/>
    <mergeCell ref="I33:M33"/>
    <mergeCell ref="C34:H34"/>
    <mergeCell ref="I34:M34"/>
    <mergeCell ref="O33:AD33"/>
    <mergeCell ref="C31:H31"/>
    <mergeCell ref="I31:M31"/>
    <mergeCell ref="O31:Q31"/>
    <mergeCell ref="C43:AD43"/>
    <mergeCell ref="R31:X31"/>
    <mergeCell ref="Y31:AD31"/>
    <mergeCell ref="C32:H32"/>
    <mergeCell ref="I32:M32"/>
    <mergeCell ref="Y32:AD32"/>
    <mergeCell ref="O32:X32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2018-02-22T02:33:18Z</cp:lastPrinted>
  <dcterms:modified xsi:type="dcterms:W3CDTF">2022-03-26T03:31:28Z</dcterms:modified>
</cp:coreProperties>
</file>