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775" windowHeight="1314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G23" i="1" s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1" i="1" l="1"/>
  <c r="G24" i="1" s="1"/>
  <c r="V7" i="1"/>
</calcChain>
</file>

<file path=xl/sharedStrings.xml><?xml version="1.0" encoding="utf-8"?>
<sst xmlns="http://schemas.openxmlformats.org/spreadsheetml/2006/main" count="93" uniqueCount="91">
  <si>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</si>
  <si>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</si>
  <si>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Мира, д.4Б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</si>
  <si>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</si>
  <si>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</si>
  <si>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</si>
  <si>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</si>
  <si>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</si>
  <si>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</si>
  <si>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</si>
  <si>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</si>
  <si>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</si>
  <si>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</si>
  <si>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</si>
  <si>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</si>
  <si>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</si>
  <si>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</si>
  <si>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</si>
  <si>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</si>
  <si>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</si>
  <si>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</si>
  <si>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</si>
  <si>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</si>
  <si>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</si>
  <si>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</si>
  <si>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</si>
  <si>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</si>
  <si>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</si>
  <si>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</si>
  <si>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</si>
  <si>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</si>
  <si>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</si>
  <si>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</si>
  <si>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</si>
  <si>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</si>
  <si>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</si>
  <si>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</si>
  <si>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</si>
  <si>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</si>
  <si>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</si>
  <si>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</si>
  <si>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</si>
  <si>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</si>
  <si>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</si>
  <si>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</si>
  <si>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</si>
  <si>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</si>
  <si>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</si>
  <si>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</si>
  <si>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</si>
  <si>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</si>
  <si>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</si>
  <si>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</si>
  <si>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</si>
  <si>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</si>
  <si>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</si>
  <si>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</si>
  <si>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</si>
  <si>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</si>
  <si>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</si>
  <si>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</si>
  <si>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</si>
  <si>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</si>
  <si>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</si>
  <si>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</si>
  <si>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</si>
  <si>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</si>
  <si>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</si>
  <si>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</si>
  <si>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</si>
  <si>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</si>
  <si>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</si>
  <si>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</si>
  <si>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</si>
  <si>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</si>
  <si>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</si>
  <si>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</si>
  <si>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</si>
  <si>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</si>
  <si>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</si>
  <si>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</si>
  <si>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</si>
  <si>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</si>
  <si>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</si>
  <si>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</si>
  <si>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</si>
  <si>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</si>
  <si>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</si>
  <si>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металлической кровли -  кв.м. 100
Ремонт деревянных конструкций -  шт 6
Установка металлического козырька на подъезд - шт 1
Установка почтовых ящиков 4х-секционный - шт 5
Установка замка на почтовый ящик - шт 9
Ремонт системы ТВС (внутриквартирные) -  мп 10
Ремонт системы ТВС (разводка) -  мп 10,35
Замена неисправных участков эл/сети -  мп 40
Замена светильников -  шт 1
</t>
  </si>
  <si>
    <t>ПОДПРОГРАММА 2 "Организация проведения ремонта многоквартирных домов" Муниципальная программа "Реформирование и модернизация жилищно-коммунального хозяйства и повышение энергетической эффективности" Работы по установке систем автоматизации теплового пункта -модернизация ИТП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</si>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</sst>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1.83203125" style="1" customWidth="1"/>
    <col min="21" max="21" width="16.83203125" style="1" customWidth="1"/>
    <col min="22" max="22" width="9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5" style="1" customWidth="1"/>
    <col min="31" max="16384" width="10.5" style="2"/>
  </cols>
  <sheetData>
    <row r="1" spans="2:30" ht="15" customHeight="1" x14ac:dyDescent="0.2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2:30" ht="15" customHeight="1" x14ac:dyDescent="0.2">
      <c r="B2" s="140" t="s">
        <v>86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2:30" ht="15" customHeight="1" x14ac:dyDescent="0.2">
      <c r="B3" s="141" t="s">
        <v>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2:30" ht="15" customHeight="1" x14ac:dyDescent="0.2">
      <c r="B4" s="139" t="s">
        <v>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2:30" ht="15" customHeight="1" x14ac:dyDescent="0.2">
      <c r="B5" s="139" t="s">
        <v>90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2:30" s="1" customFormat="1" ht="5.0999999999999996" customHeight="1" x14ac:dyDescent="0.2"/>
    <row r="7" spans="2:30" s="1" customFormat="1" ht="21" customHeight="1" x14ac:dyDescent="0.25">
      <c r="B7" s="142" t="s">
        <v>3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3"/>
      <c r="O7" s="146" t="s">
        <v>4</v>
      </c>
      <c r="P7" s="146"/>
      <c r="Q7" s="146"/>
      <c r="R7" s="146"/>
      <c r="S7" s="146"/>
      <c r="T7" s="146"/>
      <c r="U7" s="146"/>
      <c r="V7" s="147">
        <f>X10+X12+X13</f>
        <v>5574.15</v>
      </c>
      <c r="W7" s="147"/>
      <c r="X7" s="147"/>
      <c r="Y7" s="148" t="s">
        <v>5</v>
      </c>
      <c r="Z7" s="148"/>
      <c r="AA7" s="148"/>
      <c r="AB7" s="148"/>
      <c r="AC7" s="148"/>
      <c r="AD7" s="148"/>
    </row>
    <row r="8" spans="2:30" s="1" customFormat="1" ht="5.0999999999999996" customHeight="1" x14ac:dyDescent="0.2"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  <c r="N8" s="4"/>
      <c r="O8" s="143"/>
      <c r="P8" s="144"/>
      <c r="Q8" s="144"/>
      <c r="R8" s="144"/>
      <c r="S8" s="144"/>
      <c r="T8" s="144"/>
      <c r="U8" s="144"/>
      <c r="V8" s="4"/>
      <c r="W8" s="4"/>
      <c r="X8" s="4"/>
      <c r="Y8" s="4"/>
      <c r="Z8" s="4"/>
      <c r="AA8" s="149"/>
      <c r="AB8" s="149"/>
      <c r="AC8" s="149"/>
      <c r="AD8" s="149"/>
    </row>
    <row r="9" spans="2:30" s="1" customFormat="1" ht="15" customHeight="1" x14ac:dyDescent="0.2">
      <c r="B9" s="150" t="s">
        <v>6</v>
      </c>
      <c r="C9" s="150"/>
      <c r="D9" s="150"/>
      <c r="E9" s="150"/>
      <c r="F9" s="150"/>
      <c r="G9" s="150"/>
      <c r="H9" s="150"/>
      <c r="I9" s="151">
        <v>1971</v>
      </c>
      <c r="J9" s="151"/>
      <c r="K9" s="151"/>
      <c r="L9" s="151"/>
      <c r="M9" s="151"/>
      <c r="N9" s="6"/>
      <c r="O9" s="150" t="s">
        <v>7</v>
      </c>
      <c r="P9" s="150"/>
      <c r="Q9" s="150"/>
      <c r="R9" s="150"/>
      <c r="S9" s="150"/>
      <c r="T9" s="150"/>
      <c r="U9" s="150"/>
      <c r="V9" s="150"/>
      <c r="W9" s="150"/>
      <c r="X9" s="151">
        <v>79</v>
      </c>
      <c r="Y9" s="151"/>
      <c r="Z9" s="151"/>
      <c r="AA9" s="151"/>
      <c r="AB9" s="151"/>
      <c r="AC9" s="151"/>
      <c r="AD9" s="151"/>
    </row>
    <row r="10" spans="2:30" s="1" customFormat="1" ht="15" customHeight="1" x14ac:dyDescent="0.2">
      <c r="B10" s="133" t="s">
        <v>8</v>
      </c>
      <c r="C10" s="133"/>
      <c r="D10" s="133"/>
      <c r="E10" s="133"/>
      <c r="F10" s="133"/>
      <c r="G10" s="133"/>
      <c r="H10" s="133"/>
      <c r="I10" s="136" t="s">
        <v>9</v>
      </c>
      <c r="J10" s="136"/>
      <c r="K10" s="136"/>
      <c r="L10" s="136"/>
      <c r="M10" s="136"/>
      <c r="N10" s="6"/>
      <c r="O10" s="133" t="s">
        <v>10</v>
      </c>
      <c r="P10" s="133"/>
      <c r="Q10" s="133"/>
      <c r="R10" s="133"/>
      <c r="S10" s="133"/>
      <c r="T10" s="133"/>
      <c r="U10" s="133"/>
      <c r="V10" s="133"/>
      <c r="W10" s="133"/>
      <c r="X10" s="134">
        <v>3470.04</v>
      </c>
      <c r="Y10" s="134"/>
      <c r="Z10" s="134"/>
      <c r="AA10" s="134"/>
      <c r="AB10" s="134"/>
      <c r="AC10" s="134"/>
      <c r="AD10" s="134"/>
    </row>
    <row r="11" spans="2:30" s="1" customFormat="1" ht="15" customHeight="1" x14ac:dyDescent="0.2">
      <c r="B11" s="133" t="s">
        <v>11</v>
      </c>
      <c r="C11" s="133"/>
      <c r="D11" s="133"/>
      <c r="E11" s="133"/>
      <c r="F11" s="133"/>
      <c r="G11" s="133"/>
      <c r="H11" s="133"/>
      <c r="I11" s="132">
        <v>4</v>
      </c>
      <c r="J11" s="132"/>
      <c r="K11" s="132"/>
      <c r="L11" s="132"/>
      <c r="M11" s="132"/>
      <c r="N11" s="6"/>
      <c r="O11" s="133" t="s">
        <v>12</v>
      </c>
      <c r="P11" s="133"/>
      <c r="Q11" s="133"/>
      <c r="R11" s="133"/>
      <c r="S11" s="133"/>
      <c r="T11" s="133"/>
      <c r="U11" s="133"/>
      <c r="V11" s="133"/>
      <c r="W11" s="133"/>
      <c r="X11" s="132">
        <v>1</v>
      </c>
      <c r="Y11" s="132"/>
      <c r="Z11" s="132"/>
      <c r="AA11" s="132"/>
      <c r="AB11" s="132"/>
      <c r="AC11" s="132"/>
      <c r="AD11" s="132"/>
    </row>
    <row r="12" spans="2:30" s="1" customFormat="1" ht="15" customHeight="1" x14ac:dyDescent="0.2">
      <c r="B12" s="133" t="s">
        <v>13</v>
      </c>
      <c r="C12" s="133"/>
      <c r="D12" s="133"/>
      <c r="E12" s="133"/>
      <c r="F12" s="133"/>
      <c r="G12" s="133"/>
      <c r="H12" s="133"/>
      <c r="I12" s="132">
        <v>5</v>
      </c>
      <c r="J12" s="132"/>
      <c r="K12" s="132"/>
      <c r="L12" s="132"/>
      <c r="M12" s="132"/>
      <c r="N12" s="6"/>
      <c r="O12" s="133" t="s">
        <v>14</v>
      </c>
      <c r="P12" s="133"/>
      <c r="Q12" s="133"/>
      <c r="R12" s="133"/>
      <c r="S12" s="133"/>
      <c r="T12" s="133"/>
      <c r="U12" s="133"/>
      <c r="V12" s="133"/>
      <c r="W12" s="133"/>
      <c r="X12" s="134">
        <v>58.2</v>
      </c>
      <c r="Y12" s="134"/>
      <c r="Z12" s="134"/>
      <c r="AA12" s="134"/>
      <c r="AB12" s="134"/>
      <c r="AC12" s="134"/>
      <c r="AD12" s="134"/>
    </row>
    <row r="13" spans="2:30" s="1" customFormat="1" ht="15" customHeight="1" x14ac:dyDescent="0.2">
      <c r="B13" s="135" t="s">
        <v>15</v>
      </c>
      <c r="C13" s="135"/>
      <c r="D13" s="135"/>
      <c r="E13" s="135"/>
      <c r="F13" s="135"/>
      <c r="G13" s="135"/>
      <c r="H13" s="135"/>
      <c r="I13" s="136" t="s">
        <v>16</v>
      </c>
      <c r="J13" s="136"/>
      <c r="K13" s="136"/>
      <c r="L13" s="136"/>
      <c r="M13" s="136"/>
      <c r="N13" s="5"/>
      <c r="O13" s="135" t="s">
        <v>17</v>
      </c>
      <c r="P13" s="135"/>
      <c r="Q13" s="135"/>
      <c r="R13" s="135"/>
      <c r="S13" s="135"/>
      <c r="T13" s="135"/>
      <c r="U13" s="135"/>
      <c r="V13" s="135"/>
      <c r="W13" s="135"/>
      <c r="X13" s="134">
        <f>887+1158.91</f>
        <v>2045.91</v>
      </c>
      <c r="Y13" s="134"/>
      <c r="Z13" s="134"/>
      <c r="AA13" s="134"/>
      <c r="AB13" s="134"/>
      <c r="AC13" s="134"/>
      <c r="AD13" s="134"/>
    </row>
    <row r="14" spans="2:30" s="1" customFormat="1" ht="15" customHeight="1" thickBot="1" x14ac:dyDescent="0.25">
      <c r="B14" s="137" t="s">
        <v>18</v>
      </c>
      <c r="C14" s="137"/>
      <c r="D14" s="137"/>
      <c r="E14" s="137"/>
      <c r="F14" s="137"/>
      <c r="G14" s="137"/>
      <c r="H14" s="137"/>
      <c r="I14" s="138" t="s">
        <v>19</v>
      </c>
      <c r="J14" s="138"/>
      <c r="K14" s="138"/>
      <c r="L14" s="138"/>
      <c r="M14" s="138"/>
      <c r="N14" s="7"/>
      <c r="O14" s="137" t="s">
        <v>20</v>
      </c>
      <c r="P14" s="137"/>
      <c r="Q14" s="137"/>
      <c r="R14" s="137"/>
      <c r="S14" s="137"/>
      <c r="T14" s="137"/>
      <c r="U14" s="137"/>
      <c r="V14" s="137"/>
      <c r="W14" s="137"/>
      <c r="X14" s="138">
        <v>117</v>
      </c>
      <c r="Y14" s="138"/>
      <c r="Z14" s="138"/>
      <c r="AA14" s="138"/>
      <c r="AB14" s="138"/>
      <c r="AC14" s="138"/>
      <c r="AD14" s="138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22" t="s">
        <v>21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3"/>
    </row>
    <row r="17" spans="1:37" s="15" customFormat="1" ht="21.95" customHeight="1" x14ac:dyDescent="0.2">
      <c r="A17" s="8"/>
      <c r="B17" s="124" t="s">
        <v>22</v>
      </c>
      <c r="C17" s="126" t="s">
        <v>23</v>
      </c>
      <c r="D17" s="126"/>
      <c r="E17" s="126"/>
      <c r="F17" s="126"/>
      <c r="G17" s="126" t="s">
        <v>24</v>
      </c>
      <c r="H17" s="126"/>
      <c r="I17" s="126" t="s">
        <v>25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 t="s">
        <v>26</v>
      </c>
      <c r="V17" s="126"/>
      <c r="W17" s="128"/>
      <c r="X17" s="124" t="s">
        <v>69</v>
      </c>
      <c r="Y17" s="126"/>
      <c r="Z17" s="126"/>
      <c r="AA17" s="126"/>
      <c r="AB17" s="126"/>
      <c r="AC17" s="126"/>
      <c r="AD17" s="128"/>
    </row>
    <row r="18" spans="1:37" s="15" customFormat="1" ht="30" customHeight="1" thickBot="1" x14ac:dyDescent="0.25">
      <c r="A18" s="8"/>
      <c r="B18" s="125"/>
      <c r="C18" s="127"/>
      <c r="D18" s="127"/>
      <c r="E18" s="127"/>
      <c r="F18" s="127"/>
      <c r="G18" s="127"/>
      <c r="H18" s="127"/>
      <c r="I18" s="130" t="s">
        <v>70</v>
      </c>
      <c r="J18" s="130"/>
      <c r="K18" s="130"/>
      <c r="L18" s="130"/>
      <c r="M18" s="130"/>
      <c r="N18" s="130"/>
      <c r="O18" s="130"/>
      <c r="P18" s="130" t="s">
        <v>71</v>
      </c>
      <c r="Q18" s="130"/>
      <c r="R18" s="130"/>
      <c r="S18" s="130"/>
      <c r="T18" s="130"/>
      <c r="U18" s="16" t="s">
        <v>72</v>
      </c>
      <c r="V18" s="130" t="s">
        <v>73</v>
      </c>
      <c r="W18" s="131"/>
      <c r="X18" s="125"/>
      <c r="Y18" s="127"/>
      <c r="Z18" s="127"/>
      <c r="AA18" s="127"/>
      <c r="AB18" s="127"/>
      <c r="AC18" s="127"/>
      <c r="AD18" s="129"/>
    </row>
    <row r="19" spans="1:37" s="15" customFormat="1" ht="18.75" customHeight="1" x14ac:dyDescent="0.2">
      <c r="A19" s="8"/>
      <c r="B19" s="17" t="s">
        <v>27</v>
      </c>
      <c r="C19" s="117" t="s">
        <v>29</v>
      </c>
      <c r="D19" s="117"/>
      <c r="E19" s="117"/>
      <c r="F19" s="117"/>
      <c r="G19" s="98">
        <f>I19+P19+U19+V19</f>
        <v>1914.6889999999999</v>
      </c>
      <c r="H19" s="98"/>
      <c r="I19" s="118">
        <v>1126.05</v>
      </c>
      <c r="J19" s="118"/>
      <c r="K19" s="118"/>
      <c r="L19" s="118"/>
      <c r="M19" s="118"/>
      <c r="N19" s="118"/>
      <c r="O19" s="118"/>
      <c r="P19" s="118">
        <v>785.77</v>
      </c>
      <c r="Q19" s="118"/>
      <c r="R19" s="118"/>
      <c r="S19" s="118"/>
      <c r="T19" s="118"/>
      <c r="U19" s="18">
        <v>2.8690000000000002</v>
      </c>
      <c r="V19" s="118">
        <v>0</v>
      </c>
      <c r="W19" s="119"/>
      <c r="X19" s="120">
        <v>44.381</v>
      </c>
      <c r="Y19" s="98"/>
      <c r="Z19" s="98"/>
      <c r="AA19" s="98"/>
      <c r="AB19" s="98"/>
      <c r="AC19" s="98"/>
      <c r="AD19" s="121"/>
    </row>
    <row r="20" spans="1:37" s="15" customFormat="1" ht="18.75" customHeight="1" x14ac:dyDescent="0.2">
      <c r="A20" s="8"/>
      <c r="B20" s="17" t="s">
        <v>28</v>
      </c>
      <c r="C20" s="97" t="s">
        <v>31</v>
      </c>
      <c r="D20" s="97"/>
      <c r="E20" s="97"/>
      <c r="F20" s="97"/>
      <c r="G20" s="98">
        <f t="shared" ref="G20:G23" si="0">I20+P20+U20+V20</f>
        <v>2177.2479999999996</v>
      </c>
      <c r="H20" s="98"/>
      <c r="I20" s="102">
        <v>2141.4899999999998</v>
      </c>
      <c r="J20" s="102"/>
      <c r="K20" s="102"/>
      <c r="L20" s="102"/>
      <c r="M20" s="102"/>
      <c r="N20" s="102"/>
      <c r="O20" s="102"/>
      <c r="P20" s="102">
        <v>0</v>
      </c>
      <c r="Q20" s="102"/>
      <c r="R20" s="102"/>
      <c r="S20" s="102"/>
      <c r="T20" s="102"/>
      <c r="U20" s="19">
        <v>35.758000000000003</v>
      </c>
      <c r="V20" s="102">
        <v>0</v>
      </c>
      <c r="W20" s="113"/>
      <c r="X20" s="114">
        <v>14.878</v>
      </c>
      <c r="Y20" s="115"/>
      <c r="Z20" s="115"/>
      <c r="AA20" s="115"/>
      <c r="AB20" s="115"/>
      <c r="AC20" s="115"/>
      <c r="AD20" s="116"/>
    </row>
    <row r="21" spans="1:37" s="15" customFormat="1" ht="18.75" customHeight="1" x14ac:dyDescent="0.2">
      <c r="A21" s="8"/>
      <c r="B21" s="20" t="s">
        <v>30</v>
      </c>
      <c r="C21" s="97" t="s">
        <v>33</v>
      </c>
      <c r="D21" s="97"/>
      <c r="E21" s="97"/>
      <c r="F21" s="97"/>
      <c r="G21" s="98">
        <f t="shared" si="0"/>
        <v>2185.558</v>
      </c>
      <c r="H21" s="98"/>
      <c r="I21" s="102">
        <f>I19+I20-I22</f>
        <v>2071.16</v>
      </c>
      <c r="J21" s="102"/>
      <c r="K21" s="102"/>
      <c r="L21" s="102"/>
      <c r="M21" s="102">
        <f>M19+M20-M22</f>
        <v>0</v>
      </c>
      <c r="N21" s="102"/>
      <c r="O21" s="102"/>
      <c r="P21" s="102">
        <f>P19+P20-P22</f>
        <v>78.789999999999964</v>
      </c>
      <c r="Q21" s="102">
        <f>P19+Q20-Q22</f>
        <v>785.77</v>
      </c>
      <c r="R21" s="102"/>
      <c r="S21" s="102">
        <f t="shared" ref="S21" si="1">S19+S20-S22</f>
        <v>0</v>
      </c>
      <c r="T21" s="102">
        <f>T19+T20-T22</f>
        <v>0</v>
      </c>
      <c r="U21" s="19">
        <v>35.607999999999997</v>
      </c>
      <c r="V21" s="102">
        <f>V19+V20-V22</f>
        <v>0</v>
      </c>
      <c r="W21" s="113">
        <f>W19+W20-W22</f>
        <v>0</v>
      </c>
      <c r="X21" s="114">
        <v>25.524000000000001</v>
      </c>
      <c r="Y21" s="115"/>
      <c r="Z21" s="115"/>
      <c r="AA21" s="115"/>
      <c r="AB21" s="115"/>
      <c r="AC21" s="115"/>
      <c r="AD21" s="116"/>
    </row>
    <row r="22" spans="1:37" s="15" customFormat="1" ht="18.75" customHeight="1" x14ac:dyDescent="0.2">
      <c r="A22" s="8"/>
      <c r="B22" s="20" t="s">
        <v>32</v>
      </c>
      <c r="C22" s="97" t="s">
        <v>35</v>
      </c>
      <c r="D22" s="97"/>
      <c r="E22" s="97"/>
      <c r="F22" s="97"/>
      <c r="G22" s="98">
        <f t="shared" si="0"/>
        <v>1906.3790000000001</v>
      </c>
      <c r="H22" s="98"/>
      <c r="I22" s="102">
        <v>1196.3800000000001</v>
      </c>
      <c r="J22" s="102"/>
      <c r="K22" s="102"/>
      <c r="L22" s="102"/>
      <c r="M22" s="102"/>
      <c r="N22" s="102"/>
      <c r="O22" s="102"/>
      <c r="P22" s="102">
        <v>706.98</v>
      </c>
      <c r="Q22" s="102"/>
      <c r="R22" s="102"/>
      <c r="S22" s="102"/>
      <c r="T22" s="102"/>
      <c r="U22" s="19">
        <f>U19+U20-U21</f>
        <v>3.0190000000000055</v>
      </c>
      <c r="V22" s="102">
        <v>0</v>
      </c>
      <c r="W22" s="113"/>
      <c r="X22" s="114">
        <f>X19+X20-X21</f>
        <v>33.734999999999999</v>
      </c>
      <c r="Y22" s="115"/>
      <c r="Z22" s="115"/>
      <c r="AA22" s="115"/>
      <c r="AB22" s="115"/>
      <c r="AC22" s="115"/>
      <c r="AD22" s="116"/>
    </row>
    <row r="23" spans="1:37" s="15" customFormat="1" ht="18.75" customHeight="1" x14ac:dyDescent="0.2">
      <c r="A23" s="8"/>
      <c r="B23" s="20" t="s">
        <v>34</v>
      </c>
      <c r="C23" s="97" t="s">
        <v>37</v>
      </c>
      <c r="D23" s="97"/>
      <c r="E23" s="97"/>
      <c r="F23" s="97"/>
      <c r="G23" s="98">
        <f t="shared" si="0"/>
        <v>-8.3099999999998033</v>
      </c>
      <c r="H23" s="98"/>
      <c r="I23" s="102">
        <f>I22-I19</f>
        <v>70.330000000000155</v>
      </c>
      <c r="J23" s="102"/>
      <c r="K23" s="102">
        <f t="shared" ref="K23" si="2">K22-K19</f>
        <v>0</v>
      </c>
      <c r="L23" s="102"/>
      <c r="M23" s="102">
        <f>M22-M19</f>
        <v>0</v>
      </c>
      <c r="N23" s="102"/>
      <c r="O23" s="102">
        <f t="shared" ref="O23" si="3">O22-O19</f>
        <v>0</v>
      </c>
      <c r="P23" s="102">
        <f>P22-P19</f>
        <v>-78.789999999999964</v>
      </c>
      <c r="Q23" s="102">
        <f>Q22-P19</f>
        <v>-785.77</v>
      </c>
      <c r="R23" s="102"/>
      <c r="S23" s="102">
        <f t="shared" ref="S23" si="4">S22-S19</f>
        <v>0</v>
      </c>
      <c r="T23" s="102">
        <f>T22-T19</f>
        <v>0</v>
      </c>
      <c r="U23" s="19">
        <f>U22-U19</f>
        <v>0.15000000000000524</v>
      </c>
      <c r="V23" s="103">
        <f>V22-V19</f>
        <v>0</v>
      </c>
      <c r="W23" s="104">
        <f>W22-W19</f>
        <v>0</v>
      </c>
      <c r="X23" s="105">
        <f>X22-X19</f>
        <v>-10.646000000000001</v>
      </c>
      <c r="Y23" s="106">
        <f t="shared" ref="Y23" si="5">Y22-Y19</f>
        <v>0</v>
      </c>
      <c r="Z23" s="106"/>
      <c r="AA23" s="106">
        <f>AA22-X19</f>
        <v>-44.381</v>
      </c>
      <c r="AB23" s="106"/>
      <c r="AC23" s="106">
        <f t="shared" ref="AC23" si="6">AC22-AC19</f>
        <v>0</v>
      </c>
      <c r="AD23" s="107"/>
    </row>
    <row r="24" spans="1:37" s="15" customFormat="1" ht="18.75" customHeight="1" thickBot="1" x14ac:dyDescent="0.25">
      <c r="A24" s="8"/>
      <c r="B24" s="21" t="s">
        <v>36</v>
      </c>
      <c r="C24" s="99" t="s">
        <v>38</v>
      </c>
      <c r="D24" s="99"/>
      <c r="E24" s="99"/>
      <c r="F24" s="99"/>
      <c r="G24" s="100">
        <f>G21/G20</f>
        <v>1.003816744808125</v>
      </c>
      <c r="H24" s="101"/>
      <c r="I24" s="108">
        <f>I21/I20</f>
        <v>0.96715838038001578</v>
      </c>
      <c r="J24" s="108"/>
      <c r="K24" s="108" t="e">
        <f t="shared" ref="K24" si="7">K21/K20%</f>
        <v>#DIV/0!</v>
      </c>
      <c r="L24" s="108"/>
      <c r="M24" s="108" t="e">
        <f>M21/M20%</f>
        <v>#DIV/0!</v>
      </c>
      <c r="N24" s="108"/>
      <c r="O24" s="108" t="e">
        <f t="shared" ref="O24" si="8">O21/O20%</f>
        <v>#DIV/0!</v>
      </c>
      <c r="P24" s="108"/>
      <c r="Q24" s="108"/>
      <c r="R24" s="108"/>
      <c r="S24" s="108"/>
      <c r="T24" s="108"/>
      <c r="U24" s="22">
        <f>U21/U20</f>
        <v>0.99580513451535302</v>
      </c>
      <c r="V24" s="108"/>
      <c r="W24" s="109"/>
      <c r="X24" s="110">
        <f>X21/X20</f>
        <v>1.7155531657480845</v>
      </c>
      <c r="Y24" s="111" t="e">
        <f t="shared" ref="Y24" si="9">Y21/Y20%</f>
        <v>#DIV/0!</v>
      </c>
      <c r="Z24" s="111"/>
      <c r="AA24" s="111">
        <v>0</v>
      </c>
      <c r="AB24" s="111"/>
      <c r="AC24" s="111" t="e">
        <f t="shared" ref="AC24" si="10">AC21/AC20%</f>
        <v>#DIV/0!</v>
      </c>
      <c r="AD24" s="112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81" t="s">
        <v>70</v>
      </c>
      <c r="D26" s="81"/>
      <c r="E26" s="81"/>
      <c r="F26" s="81"/>
      <c r="G26" s="81"/>
      <c r="H26" s="81"/>
      <c r="I26" s="82" t="s">
        <v>39</v>
      </c>
      <c r="J26" s="82"/>
      <c r="K26" s="82"/>
      <c r="L26" s="82"/>
      <c r="M26" s="82"/>
      <c r="N26" s="25"/>
      <c r="O26" s="83">
        <v>3</v>
      </c>
      <c r="P26" s="84"/>
      <c r="Q26" s="84"/>
      <c r="R26" s="85" t="s">
        <v>74</v>
      </c>
      <c r="S26" s="85"/>
      <c r="T26" s="85"/>
      <c r="U26" s="85"/>
      <c r="V26" s="85"/>
      <c r="W26" s="85"/>
      <c r="X26" s="85"/>
      <c r="Y26" s="86" t="s">
        <v>39</v>
      </c>
      <c r="Z26" s="86"/>
      <c r="AA26" s="86"/>
      <c r="AB26" s="86"/>
      <c r="AC26" s="86"/>
      <c r="AD26" s="87"/>
    </row>
    <row r="27" spans="1:37" s="29" customFormat="1" ht="36" customHeight="1" x14ac:dyDescent="0.2">
      <c r="A27" s="26"/>
      <c r="B27" s="27" t="s">
        <v>40</v>
      </c>
      <c r="C27" s="88" t="s">
        <v>41</v>
      </c>
      <c r="D27" s="88"/>
      <c r="E27" s="88"/>
      <c r="F27" s="88"/>
      <c r="G27" s="88"/>
      <c r="H27" s="88"/>
      <c r="I27" s="89">
        <v>691.71684000000005</v>
      </c>
      <c r="J27" s="89"/>
      <c r="K27" s="89"/>
      <c r="L27" s="89"/>
      <c r="M27" s="89"/>
      <c r="N27" s="28"/>
      <c r="O27" s="90" t="s">
        <v>42</v>
      </c>
      <c r="P27" s="91"/>
      <c r="Q27" s="91"/>
      <c r="R27" s="92" t="s">
        <v>43</v>
      </c>
      <c r="S27" s="92"/>
      <c r="T27" s="92"/>
      <c r="U27" s="92"/>
      <c r="V27" s="92"/>
      <c r="W27" s="92"/>
      <c r="X27" s="92"/>
      <c r="Y27" s="93">
        <v>7.3310000000000004</v>
      </c>
      <c r="Z27" s="93"/>
      <c r="AA27" s="93"/>
      <c r="AB27" s="93"/>
      <c r="AC27" s="93"/>
      <c r="AD27" s="94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95" t="s">
        <v>75</v>
      </c>
      <c r="D28" s="95"/>
      <c r="E28" s="95"/>
      <c r="F28" s="95"/>
      <c r="G28" s="95"/>
      <c r="H28" s="95"/>
      <c r="I28" s="96">
        <v>378.23802000000001</v>
      </c>
      <c r="J28" s="96"/>
      <c r="K28" s="96"/>
      <c r="L28" s="96"/>
      <c r="M28" s="96"/>
      <c r="N28" s="32"/>
      <c r="O28" s="76" t="s">
        <v>45</v>
      </c>
      <c r="P28" s="77"/>
      <c r="Q28" s="77"/>
      <c r="R28" s="78" t="s">
        <v>46</v>
      </c>
      <c r="S28" s="78"/>
      <c r="T28" s="78"/>
      <c r="U28" s="78"/>
      <c r="V28" s="78"/>
      <c r="W28" s="78"/>
      <c r="X28" s="78"/>
      <c r="Y28" s="79">
        <v>9.1579999999999995</v>
      </c>
      <c r="Z28" s="79"/>
      <c r="AA28" s="79"/>
      <c r="AB28" s="79"/>
      <c r="AC28" s="79"/>
      <c r="AD28" s="80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95" t="s">
        <v>76</v>
      </c>
      <c r="D29" s="95"/>
      <c r="E29" s="95"/>
      <c r="F29" s="95"/>
      <c r="G29" s="95"/>
      <c r="H29" s="95"/>
      <c r="I29" s="96">
        <f>I30+I31+I32+I33+I34+I35+I36</f>
        <v>933.45560000000012</v>
      </c>
      <c r="J29" s="96"/>
      <c r="K29" s="96"/>
      <c r="L29" s="96"/>
      <c r="M29" s="96"/>
      <c r="N29" s="32"/>
      <c r="O29" s="76" t="s">
        <v>48</v>
      </c>
      <c r="P29" s="77"/>
      <c r="Q29" s="77"/>
      <c r="R29" s="78" t="s">
        <v>49</v>
      </c>
      <c r="S29" s="78"/>
      <c r="T29" s="78"/>
      <c r="U29" s="78"/>
      <c r="V29" s="78"/>
      <c r="W29" s="78"/>
      <c r="X29" s="78"/>
      <c r="Y29" s="79">
        <v>1.026</v>
      </c>
      <c r="Z29" s="79"/>
      <c r="AA29" s="79"/>
      <c r="AB29" s="79"/>
      <c r="AC29" s="79"/>
      <c r="AD29" s="80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38" t="s">
        <v>77</v>
      </c>
      <c r="D30" s="38"/>
      <c r="E30" s="38"/>
      <c r="F30" s="38"/>
      <c r="G30" s="38"/>
      <c r="H30" s="38"/>
      <c r="I30" s="39">
        <v>244.63198</v>
      </c>
      <c r="J30" s="39"/>
      <c r="K30" s="39"/>
      <c r="L30" s="39"/>
      <c r="M30" s="39"/>
      <c r="N30" s="32"/>
      <c r="O30" s="76" t="s">
        <v>51</v>
      </c>
      <c r="P30" s="77"/>
      <c r="Q30" s="77"/>
      <c r="R30" s="78" t="s">
        <v>55</v>
      </c>
      <c r="S30" s="78"/>
      <c r="T30" s="78"/>
      <c r="U30" s="78"/>
      <c r="V30" s="78"/>
      <c r="W30" s="78"/>
      <c r="X30" s="78"/>
      <c r="Y30" s="79">
        <v>4.8849999999999998</v>
      </c>
      <c r="Z30" s="79"/>
      <c r="AA30" s="79"/>
      <c r="AB30" s="79"/>
      <c r="AC30" s="79"/>
      <c r="AD30" s="80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38" t="s">
        <v>53</v>
      </c>
      <c r="D31" s="38"/>
      <c r="E31" s="38"/>
      <c r="F31" s="38"/>
      <c r="G31" s="38"/>
      <c r="H31" s="38"/>
      <c r="I31" s="39"/>
      <c r="J31" s="39"/>
      <c r="K31" s="39"/>
      <c r="L31" s="39"/>
      <c r="M31" s="39"/>
      <c r="N31" s="32"/>
      <c r="O31" s="45" t="s">
        <v>54</v>
      </c>
      <c r="P31" s="46"/>
      <c r="Q31" s="46"/>
      <c r="R31" s="49" t="s">
        <v>58</v>
      </c>
      <c r="S31" s="49"/>
      <c r="T31" s="49"/>
      <c r="U31" s="49"/>
      <c r="V31" s="49"/>
      <c r="W31" s="49"/>
      <c r="X31" s="49"/>
      <c r="Y31" s="50">
        <v>96.498000000000005</v>
      </c>
      <c r="Z31" s="50"/>
      <c r="AA31" s="50"/>
      <c r="AB31" s="50"/>
      <c r="AC31" s="50"/>
      <c r="AD31" s="51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38" t="s">
        <v>57</v>
      </c>
      <c r="D32" s="38"/>
      <c r="E32" s="38"/>
      <c r="F32" s="38"/>
      <c r="G32" s="38"/>
      <c r="H32" s="38"/>
      <c r="I32" s="39">
        <v>40.505339999999997</v>
      </c>
      <c r="J32" s="39"/>
      <c r="K32" s="39"/>
      <c r="L32" s="39"/>
      <c r="M32" s="39"/>
      <c r="N32" s="32"/>
      <c r="O32" s="54" t="s">
        <v>78</v>
      </c>
      <c r="P32" s="55"/>
      <c r="Q32" s="55"/>
      <c r="R32" s="55"/>
      <c r="S32" s="55"/>
      <c r="T32" s="55"/>
      <c r="U32" s="55"/>
      <c r="V32" s="55"/>
      <c r="W32" s="55"/>
      <c r="X32" s="56"/>
      <c r="Y32" s="52">
        <f>SUM(Y27:AD31)</f>
        <v>118.898</v>
      </c>
      <c r="Z32" s="52"/>
      <c r="AA32" s="52"/>
      <c r="AB32" s="52"/>
      <c r="AC32" s="52"/>
      <c r="AD32" s="53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38" t="s">
        <v>60</v>
      </c>
      <c r="D33" s="38"/>
      <c r="E33" s="38"/>
      <c r="F33" s="38"/>
      <c r="G33" s="38"/>
      <c r="H33" s="38"/>
      <c r="I33" s="39">
        <v>121.5215</v>
      </c>
      <c r="J33" s="39"/>
      <c r="K33" s="39"/>
      <c r="L33" s="39"/>
      <c r="M33" s="39"/>
      <c r="N33" s="32"/>
      <c r="O33" s="42" t="s">
        <v>79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40" t="s">
        <v>62</v>
      </c>
      <c r="D34" s="40"/>
      <c r="E34" s="40"/>
      <c r="F34" s="40"/>
      <c r="G34" s="40"/>
      <c r="H34" s="40"/>
      <c r="I34" s="41">
        <v>248.89906999999999</v>
      </c>
      <c r="J34" s="41"/>
      <c r="K34" s="41"/>
      <c r="L34" s="41"/>
      <c r="M34" s="41"/>
      <c r="N34" s="13"/>
      <c r="O34" s="65" t="s">
        <v>88</v>
      </c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38" t="s">
        <v>64</v>
      </c>
      <c r="D35" s="38"/>
      <c r="E35" s="38"/>
      <c r="F35" s="38"/>
      <c r="G35" s="38"/>
      <c r="H35" s="38"/>
      <c r="I35" s="39">
        <v>219.71521000000001</v>
      </c>
      <c r="J35" s="39"/>
      <c r="K35" s="39"/>
      <c r="L35" s="39"/>
      <c r="M35" s="39"/>
      <c r="N35" s="32"/>
      <c r="O35" s="65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38" t="s">
        <v>66</v>
      </c>
      <c r="D36" s="38"/>
      <c r="E36" s="38"/>
      <c r="F36" s="38"/>
      <c r="G36" s="38"/>
      <c r="H36" s="38"/>
      <c r="I36" s="39">
        <v>58.182499999999997</v>
      </c>
      <c r="J36" s="39"/>
      <c r="K36" s="39"/>
      <c r="L36" s="39"/>
      <c r="M36" s="39"/>
      <c r="N36" s="13"/>
      <c r="O36" s="65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/>
    </row>
    <row r="37" spans="2:37" s="8" customFormat="1" ht="36" customHeight="1" x14ac:dyDescent="0.2">
      <c r="B37" s="37" t="s">
        <v>67</v>
      </c>
      <c r="C37" s="71" t="s">
        <v>80</v>
      </c>
      <c r="D37" s="71"/>
      <c r="E37" s="71"/>
      <c r="F37" s="71"/>
      <c r="G37" s="71"/>
      <c r="H37" s="71"/>
      <c r="I37" s="72">
        <v>22.346640000000001</v>
      </c>
      <c r="J37" s="72"/>
      <c r="K37" s="72"/>
      <c r="L37" s="72"/>
      <c r="M37" s="72"/>
      <c r="N37" s="32"/>
      <c r="O37" s="65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</row>
    <row r="38" spans="2:37" s="8" customFormat="1" ht="36" customHeight="1" thickBot="1" x14ac:dyDescent="0.25">
      <c r="B38" s="37" t="s">
        <v>68</v>
      </c>
      <c r="C38" s="71" t="s">
        <v>81</v>
      </c>
      <c r="D38" s="71"/>
      <c r="E38" s="71"/>
      <c r="F38" s="71"/>
      <c r="G38" s="71"/>
      <c r="H38" s="71"/>
      <c r="I38" s="72"/>
      <c r="J38" s="72"/>
      <c r="K38" s="72"/>
      <c r="L38" s="72"/>
      <c r="M38" s="72"/>
      <c r="N38" s="13"/>
      <c r="O38" s="65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7"/>
    </row>
    <row r="39" spans="2:37" s="8" customFormat="1" ht="30" customHeight="1" thickBot="1" x14ac:dyDescent="0.25">
      <c r="B39" s="73" t="s">
        <v>82</v>
      </c>
      <c r="C39" s="74"/>
      <c r="D39" s="74"/>
      <c r="E39" s="74"/>
      <c r="F39" s="74"/>
      <c r="G39" s="74"/>
      <c r="H39" s="75"/>
      <c r="I39" s="63">
        <f>I27+I28+I29+I37+I38</f>
        <v>2025.7571</v>
      </c>
      <c r="J39" s="63"/>
      <c r="K39" s="63"/>
      <c r="L39" s="63"/>
      <c r="M39" s="64"/>
      <c r="N39" s="32"/>
      <c r="O39" s="68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7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58" t="s">
        <v>83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/>
    </row>
    <row r="42" spans="2:37" s="9" customFormat="1" ht="39" customHeight="1" outlineLevel="1" x14ac:dyDescent="0.2">
      <c r="B42" s="11" t="s">
        <v>84</v>
      </c>
      <c r="C42" s="60" t="s">
        <v>89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2"/>
    </row>
    <row r="43" spans="2:37" s="9" customFormat="1" ht="15.75" customHeight="1" outlineLevel="1" thickBot="1" x14ac:dyDescent="0.25">
      <c r="B43" s="12" t="s">
        <v>85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8"/>
    </row>
    <row r="44" spans="2:37" s="9" customFormat="1" ht="32.25" customHeight="1" x14ac:dyDescent="0.2">
      <c r="B44" s="57" t="s">
        <v>87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2018-02-21T12:19:31Z</cp:lastPrinted>
  <dcterms:modified xsi:type="dcterms:W3CDTF">2022-03-26T05:55:45Z</dcterms:modified>
</cp:coreProperties>
</file>