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95" windowHeight="131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29" i="1" l="1"/>
  <c r="I39" i="1" s="1"/>
  <c r="X13" i="1" l="1"/>
  <c r="Y32" i="1" l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<sst xmlns="http://schemas.openxmlformats.org/spreadsheetml/2006/main" count="93" uniqueCount="91">
  <si>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</si>
  <si>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</si>
  <si>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д.4Г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</si>
  <si>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</si>
  <si>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</si>
  <si>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</si>
  <si>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</si>
  <si>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</si>
  <si>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</si>
  <si>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</si>
  <si>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</si>
  <si>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</si>
  <si>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</si>
  <si>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</si>
  <si>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</si>
  <si>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</si>
  <si>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</si>
  <si>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</si>
  <si>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</si>
  <si>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</si>
  <si>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</si>
  <si>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</si>
  <si>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</si>
  <si>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</si>
  <si>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</si>
  <si>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</si>
  <si>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</si>
  <si>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</si>
  <si>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</si>
  <si>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</si>
  <si>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</si>
  <si>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</si>
  <si>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</si>
  <si>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</si>
  <si>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</si>
  <si>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</si>
  <si>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</si>
  <si>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</si>
  <si>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</si>
  <si>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</si>
  <si>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</si>
  <si>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</si>
  <si>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</si>
  <si>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</si>
  <si>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</si>
  <si>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</si>
  <si>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</si>
  <si>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</si>
  <si>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</si>
  <si>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</si>
  <si>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</si>
  <si>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</si>
  <si>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</si>
  <si>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</si>
  <si>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</si>
  <si>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</si>
  <si>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</si>
  <si>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</si>
  <si>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</si>
  <si>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</si>
  <si>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</si>
  <si>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</si>
  <si>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</si>
  <si>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</si>
  <si>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</si>
  <si>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</si>
  <si>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</si>
  <si>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</si>
  <si>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</si>
  <si>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</si>
  <si>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</si>
  <si>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</si>
  <si>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</si>
  <si>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</si>
  <si>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</si>
  <si>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</si>
  <si>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</si>
  <si>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</si>
  <si>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</si>
  <si>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</si>
  <si>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</si>
  <si>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</si>
  <si>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</si>
  <si>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</si>
  <si>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</si>
  <si>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</si>
  <si>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</si>
  <si>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</si>
  <si>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55,80
Ремонт деревянных конструкций -  шт 6
Установка почтовых ящиков 4х-секционный - шт 12
Ремонт системы ТВС (внутриквартирные) -  мп 41,34
Ремонт системы ТВС (разводка) -  мп 5,21
Ремонт теплоизоляции трубопровода -  мп 34,61
Замена автоматических выключателей -  шт 1
Замена светильников -  шт 1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</si>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</sst>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90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5575.2199999999993</v>
      </c>
      <c r="W7" s="53"/>
      <c r="X7" s="53"/>
      <c r="Y7" s="54" t="s">
        <v>5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1971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80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3533.37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4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59">
        <v>0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1">
        <v>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9" t="s">
        <v>16</v>
      </c>
      <c r="J13" s="59"/>
      <c r="K13" s="59"/>
      <c r="L13" s="59"/>
      <c r="M13" s="59"/>
      <c r="N13" s="5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0">
        <f>885+1156.85</f>
        <v>2041.85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129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6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27</v>
      </c>
      <c r="C19" s="75" t="s">
        <v>29</v>
      </c>
      <c r="D19" s="75"/>
      <c r="E19" s="75"/>
      <c r="F19" s="75"/>
      <c r="G19" s="76">
        <f>I19+P19+U19+V19</f>
        <v>1458.71</v>
      </c>
      <c r="H19" s="76"/>
      <c r="I19" s="78">
        <v>969.96</v>
      </c>
      <c r="J19" s="78"/>
      <c r="K19" s="78"/>
      <c r="L19" s="78"/>
      <c r="M19" s="78"/>
      <c r="N19" s="78"/>
      <c r="O19" s="78"/>
      <c r="P19" s="78">
        <v>488.75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44.368000000000002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28</v>
      </c>
      <c r="C20" s="77" t="s">
        <v>31</v>
      </c>
      <c r="D20" s="77"/>
      <c r="E20" s="77"/>
      <c r="F20" s="77"/>
      <c r="G20" s="76">
        <f t="shared" ref="G20:G23" si="0">I20+P20+U20+V20</f>
        <v>2180</v>
      </c>
      <c r="H20" s="76"/>
      <c r="I20" s="82">
        <v>2180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0</v>
      </c>
      <c r="V20" s="82">
        <v>0</v>
      </c>
      <c r="W20" s="83"/>
      <c r="X20" s="84">
        <v>14.878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30</v>
      </c>
      <c r="C21" s="77" t="s">
        <v>33</v>
      </c>
      <c r="D21" s="77"/>
      <c r="E21" s="77"/>
      <c r="F21" s="77"/>
      <c r="G21" s="76">
        <f t="shared" si="0"/>
        <v>2266.0700000000002</v>
      </c>
      <c r="H21" s="76"/>
      <c r="I21" s="82">
        <f>I19+I20-I22</f>
        <v>2159.98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106.08999999999997</v>
      </c>
      <c r="Q21" s="82">
        <f>P19+Q20-Q22</f>
        <v>488.75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0</v>
      </c>
      <c r="V21" s="82">
        <f>V19+V20-V22</f>
        <v>0</v>
      </c>
      <c r="W21" s="83">
        <f>W19+W20-W22</f>
        <v>0</v>
      </c>
      <c r="X21" s="84">
        <v>25.524000000000001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32</v>
      </c>
      <c r="C22" s="77" t="s">
        <v>35</v>
      </c>
      <c r="D22" s="77"/>
      <c r="E22" s="77"/>
      <c r="F22" s="77"/>
      <c r="G22" s="76">
        <f t="shared" si="0"/>
        <v>1372.64</v>
      </c>
      <c r="H22" s="76"/>
      <c r="I22" s="82">
        <v>989.98</v>
      </c>
      <c r="J22" s="82"/>
      <c r="K22" s="82"/>
      <c r="L22" s="82"/>
      <c r="M22" s="82"/>
      <c r="N22" s="82"/>
      <c r="O22" s="82"/>
      <c r="P22" s="82">
        <v>382.66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33.722000000000001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34</v>
      </c>
      <c r="C23" s="77" t="s">
        <v>37</v>
      </c>
      <c r="D23" s="77"/>
      <c r="E23" s="77"/>
      <c r="F23" s="77"/>
      <c r="G23" s="76">
        <f t="shared" si="0"/>
        <v>-86.07</v>
      </c>
      <c r="H23" s="76"/>
      <c r="I23" s="82">
        <f>I22-I19</f>
        <v>20.019999999999982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-106.08999999999997</v>
      </c>
      <c r="Q23" s="82">
        <f>Q22-P19</f>
        <v>-488.75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-10.646000000000001</v>
      </c>
      <c r="Y23" s="93">
        <f t="shared" ref="Y23" si="5">Y22-Y19</f>
        <v>0</v>
      </c>
      <c r="Z23" s="93"/>
      <c r="AA23" s="93">
        <f>AA22-X19</f>
        <v>-44.368000000000002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36</v>
      </c>
      <c r="C24" s="87" t="s">
        <v>38</v>
      </c>
      <c r="D24" s="87"/>
      <c r="E24" s="87"/>
      <c r="F24" s="87"/>
      <c r="G24" s="88">
        <f>G21/G20</f>
        <v>1.0394816513761469</v>
      </c>
      <c r="H24" s="89"/>
      <c r="I24" s="95">
        <f>I21/I20</f>
        <v>0.99081651376146784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/>
      <c r="V24" s="95"/>
      <c r="W24" s="96"/>
      <c r="X24" s="97">
        <f>X21/X20</f>
        <v>1.7155531657480845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734.53561000000002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7.4390000000000001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75</v>
      </c>
      <c r="D28" s="38"/>
      <c r="E28" s="38"/>
      <c r="F28" s="38"/>
      <c r="G28" s="38"/>
      <c r="H28" s="38"/>
      <c r="I28" s="39">
        <v>215.12636000000001</v>
      </c>
      <c r="J28" s="39"/>
      <c r="K28" s="39"/>
      <c r="L28" s="39"/>
      <c r="M28" s="39"/>
      <c r="N28" s="32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9.2940000000000005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820.75650000000007</v>
      </c>
      <c r="J29" s="39"/>
      <c r="K29" s="39"/>
      <c r="L29" s="39"/>
      <c r="M29" s="39"/>
      <c r="N29" s="32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1.042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4" t="s">
        <v>77</v>
      </c>
      <c r="D30" s="114"/>
      <c r="E30" s="114"/>
      <c r="F30" s="114"/>
      <c r="G30" s="114"/>
      <c r="H30" s="114"/>
      <c r="I30" s="115">
        <v>257.67939000000001</v>
      </c>
      <c r="J30" s="115"/>
      <c r="K30" s="115"/>
      <c r="L30" s="115"/>
      <c r="M30" s="115"/>
      <c r="N30" s="32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4.9580000000000002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4" t="s">
        <v>53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32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97.912999999999997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4" t="s">
        <v>57</v>
      </c>
      <c r="D32" s="114"/>
      <c r="E32" s="114"/>
      <c r="F32" s="114"/>
      <c r="G32" s="114"/>
      <c r="H32" s="114"/>
      <c r="I32" s="115">
        <v>42.029530000000001</v>
      </c>
      <c r="J32" s="115"/>
      <c r="K32" s="115"/>
      <c r="L32" s="115"/>
      <c r="M32" s="115"/>
      <c r="N32" s="32"/>
      <c r="O32" s="131" t="s">
        <v>78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120.646</v>
      </c>
      <c r="Z32" s="129"/>
      <c r="AA32" s="129"/>
      <c r="AB32" s="129"/>
      <c r="AC32" s="129"/>
      <c r="AD32" s="130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4" t="s">
        <v>60</v>
      </c>
      <c r="D33" s="114"/>
      <c r="E33" s="114"/>
      <c r="F33" s="114"/>
      <c r="G33" s="114"/>
      <c r="H33" s="114"/>
      <c r="I33" s="115">
        <v>123.50153</v>
      </c>
      <c r="J33" s="115"/>
      <c r="K33" s="115"/>
      <c r="L33" s="115"/>
      <c r="M33" s="115"/>
      <c r="N33" s="32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4" t="s">
        <v>62</v>
      </c>
      <c r="D34" s="134"/>
      <c r="E34" s="134"/>
      <c r="F34" s="134"/>
      <c r="G34" s="134"/>
      <c r="H34" s="134"/>
      <c r="I34" s="135">
        <v>249.38124999999999</v>
      </c>
      <c r="J34" s="135"/>
      <c r="K34" s="135"/>
      <c r="L34" s="135"/>
      <c r="M34" s="135"/>
      <c r="N34" s="13"/>
      <c r="O34" s="139" t="s">
        <v>88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4" t="s">
        <v>64</v>
      </c>
      <c r="D35" s="114"/>
      <c r="E35" s="114"/>
      <c r="F35" s="114"/>
      <c r="G35" s="114"/>
      <c r="H35" s="114"/>
      <c r="I35" s="115">
        <v>103.06768</v>
      </c>
      <c r="J35" s="115"/>
      <c r="K35" s="115"/>
      <c r="L35" s="115"/>
      <c r="M35" s="115"/>
      <c r="N35" s="32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4" t="s">
        <v>66</v>
      </c>
      <c r="D36" s="114"/>
      <c r="E36" s="114"/>
      <c r="F36" s="114"/>
      <c r="G36" s="114"/>
      <c r="H36" s="114"/>
      <c r="I36" s="115">
        <v>45.097119999999997</v>
      </c>
      <c r="J36" s="115"/>
      <c r="K36" s="115"/>
      <c r="L36" s="115"/>
      <c r="M36" s="115"/>
      <c r="N36" s="13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8" customFormat="1" ht="36" customHeight="1" x14ac:dyDescent="0.2">
      <c r="B37" s="37" t="s">
        <v>67</v>
      </c>
      <c r="C37" s="145" t="s">
        <v>80</v>
      </c>
      <c r="D37" s="145"/>
      <c r="E37" s="145"/>
      <c r="F37" s="145"/>
      <c r="G37" s="145"/>
      <c r="H37" s="145"/>
      <c r="I37" s="146">
        <v>22.463730000000002</v>
      </c>
      <c r="J37" s="146"/>
      <c r="K37" s="146"/>
      <c r="L37" s="146"/>
      <c r="M37" s="146"/>
      <c r="N37" s="32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8" customFormat="1" ht="36" customHeight="1" thickBot="1" x14ac:dyDescent="0.25">
      <c r="B38" s="37" t="s">
        <v>68</v>
      </c>
      <c r="C38" s="145" t="s">
        <v>81</v>
      </c>
      <c r="D38" s="145"/>
      <c r="E38" s="145"/>
      <c r="F38" s="145"/>
      <c r="G38" s="145"/>
      <c r="H38" s="145"/>
      <c r="I38" s="146"/>
      <c r="J38" s="146"/>
      <c r="K38" s="146"/>
      <c r="L38" s="146"/>
      <c r="M38" s="146"/>
      <c r="N38" s="13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8" customFormat="1" ht="30" customHeight="1" thickBot="1" x14ac:dyDescent="0.25">
      <c r="B39" s="147" t="s">
        <v>82</v>
      </c>
      <c r="C39" s="148"/>
      <c r="D39" s="148"/>
      <c r="E39" s="148"/>
      <c r="F39" s="148"/>
      <c r="G39" s="148"/>
      <c r="H39" s="149"/>
      <c r="I39" s="150">
        <f>I27+I28+I29+I37+I38</f>
        <v>1792.8822</v>
      </c>
      <c r="J39" s="150"/>
      <c r="K39" s="150"/>
      <c r="L39" s="150"/>
      <c r="M39" s="151"/>
      <c r="N39" s="32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83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33.75" customHeight="1" outlineLevel="1" x14ac:dyDescent="0.2">
      <c r="B42" s="11" t="s">
        <v>84</v>
      </c>
      <c r="C42" s="123" t="s">
        <v>89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9" customFormat="1" ht="15.75" customHeight="1" outlineLevel="1" thickBot="1" x14ac:dyDescent="0.25">
      <c r="B43" s="12" t="s">
        <v>85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9" customFormat="1" ht="32.25" customHeight="1" x14ac:dyDescent="0.2">
      <c r="B44" s="128" t="s">
        <v>87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2022-03-26T06:07:37Z</dcterms:modified>
</cp:coreProperties>
</file>